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8380" windowHeight="12465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Hárok1!$B$2:$K$114</definedName>
  </definedNames>
  <calcPr calcId="145621"/>
</workbook>
</file>

<file path=xl/calcChain.xml><?xml version="1.0" encoding="utf-8"?>
<calcChain xmlns="http://schemas.openxmlformats.org/spreadsheetml/2006/main">
  <c r="K134" i="2" l="1"/>
  <c r="K16" i="1"/>
  <c r="K98" i="1" l="1"/>
  <c r="J98" i="1"/>
  <c r="H354" i="2"/>
  <c r="G354" i="2"/>
  <c r="F354" i="2"/>
  <c r="I14" i="2"/>
  <c r="K31" i="2"/>
  <c r="J31" i="2"/>
  <c r="J10" i="2"/>
  <c r="K74" i="1"/>
  <c r="J74" i="1"/>
  <c r="K72" i="1"/>
  <c r="J72" i="1"/>
  <c r="K70" i="1"/>
  <c r="J70" i="1"/>
  <c r="K49" i="1"/>
  <c r="J49" i="1"/>
  <c r="K46" i="1"/>
  <c r="J46" i="1"/>
  <c r="K33" i="1"/>
  <c r="J33" i="1"/>
  <c r="K92" i="1"/>
  <c r="J92" i="1"/>
  <c r="H92" i="1"/>
  <c r="K80" i="1"/>
  <c r="J80" i="1"/>
  <c r="H80" i="1"/>
  <c r="K77" i="1"/>
  <c r="K76" i="1" s="1"/>
  <c r="J77" i="1"/>
  <c r="J76" i="1" s="1"/>
  <c r="H77" i="1"/>
  <c r="H76" i="1" s="1"/>
  <c r="H74" i="1"/>
  <c r="H72" i="1"/>
  <c r="H70" i="1"/>
  <c r="H49" i="1"/>
  <c r="H46" i="1"/>
  <c r="H33" i="1"/>
  <c r="K30" i="1"/>
  <c r="K23" i="1"/>
  <c r="K14" i="1"/>
  <c r="J30" i="1"/>
  <c r="J23" i="1"/>
  <c r="J16" i="1"/>
  <c r="J14" i="1"/>
  <c r="H30" i="1"/>
  <c r="H23" i="1"/>
  <c r="H16" i="1"/>
  <c r="H14" i="1"/>
  <c r="I92" i="1"/>
  <c r="K318" i="2"/>
  <c r="K317" i="2" s="1"/>
  <c r="J318" i="2"/>
  <c r="J317" i="2" s="1"/>
  <c r="I318" i="2"/>
  <c r="K339" i="2"/>
  <c r="K338" i="2" s="1"/>
  <c r="K336" i="2" s="1"/>
  <c r="J339" i="2"/>
  <c r="J338" i="2" s="1"/>
  <c r="J336" i="2" s="1"/>
  <c r="K332" i="2"/>
  <c r="K331" i="2" s="1"/>
  <c r="J332" i="2"/>
  <c r="J331" i="2" s="1"/>
  <c r="K329" i="2"/>
  <c r="K328" i="2" s="1"/>
  <c r="J329" i="2"/>
  <c r="J328" i="2" s="1"/>
  <c r="K326" i="2"/>
  <c r="J326" i="2"/>
  <c r="G326" i="2"/>
  <c r="F326" i="2"/>
  <c r="K324" i="2"/>
  <c r="J324" i="2"/>
  <c r="K302" i="2"/>
  <c r="J302" i="2"/>
  <c r="K300" i="2"/>
  <c r="J300" i="2"/>
  <c r="K295" i="2"/>
  <c r="J295" i="2"/>
  <c r="K293" i="2"/>
  <c r="J293" i="2"/>
  <c r="K288" i="2"/>
  <c r="J288" i="2"/>
  <c r="K286" i="2"/>
  <c r="J286" i="2"/>
  <c r="K283" i="2"/>
  <c r="K282" i="2" s="1"/>
  <c r="J283" i="2"/>
  <c r="J282" i="2" s="1"/>
  <c r="K279" i="2"/>
  <c r="J279" i="2"/>
  <c r="K277" i="2"/>
  <c r="J277" i="2"/>
  <c r="K274" i="2"/>
  <c r="J274" i="2"/>
  <c r="K271" i="2"/>
  <c r="J271" i="2"/>
  <c r="K268" i="2"/>
  <c r="K267" i="2" s="1"/>
  <c r="J268" i="2"/>
  <c r="J267" i="2" s="1"/>
  <c r="K264" i="2"/>
  <c r="J264" i="2"/>
  <c r="K260" i="2"/>
  <c r="J260" i="2"/>
  <c r="K258" i="2"/>
  <c r="J258" i="2"/>
  <c r="K256" i="2"/>
  <c r="J256" i="2"/>
  <c r="K251" i="2"/>
  <c r="J251" i="2"/>
  <c r="K248" i="2"/>
  <c r="J248" i="2"/>
  <c r="K245" i="2"/>
  <c r="J245" i="2"/>
  <c r="K240" i="2"/>
  <c r="J240" i="2"/>
  <c r="K238" i="2"/>
  <c r="J238" i="2"/>
  <c r="K236" i="2"/>
  <c r="J236" i="2"/>
  <c r="K232" i="2"/>
  <c r="J232" i="2"/>
  <c r="K229" i="2"/>
  <c r="J229" i="2"/>
  <c r="K226" i="2"/>
  <c r="J226" i="2"/>
  <c r="K224" i="2"/>
  <c r="J224" i="2"/>
  <c r="K221" i="2"/>
  <c r="J221" i="2"/>
  <c r="K215" i="2"/>
  <c r="J215" i="2"/>
  <c r="K212" i="2"/>
  <c r="K211" i="2" s="1"/>
  <c r="J212" i="2"/>
  <c r="J211" i="2" s="1"/>
  <c r="K138" i="2"/>
  <c r="J138" i="2"/>
  <c r="I138" i="2"/>
  <c r="H138" i="2"/>
  <c r="G138" i="2"/>
  <c r="F138" i="2"/>
  <c r="K209" i="2"/>
  <c r="J209" i="2"/>
  <c r="K198" i="2"/>
  <c r="J198" i="2"/>
  <c r="K196" i="2"/>
  <c r="J196" i="2"/>
  <c r="K192" i="2"/>
  <c r="J192" i="2"/>
  <c r="K172" i="2"/>
  <c r="J172" i="2"/>
  <c r="K163" i="2"/>
  <c r="J163" i="2"/>
  <c r="K157" i="2"/>
  <c r="J157" i="2"/>
  <c r="K155" i="2"/>
  <c r="J155" i="2"/>
  <c r="J134" i="2"/>
  <c r="K130" i="2"/>
  <c r="J130" i="2"/>
  <c r="K128" i="2"/>
  <c r="J128" i="2"/>
  <c r="K125" i="2"/>
  <c r="J125" i="2"/>
  <c r="K123" i="2"/>
  <c r="K121" i="2"/>
  <c r="J123" i="2"/>
  <c r="J121" i="2"/>
  <c r="K118" i="2"/>
  <c r="J118" i="2"/>
  <c r="K116" i="2"/>
  <c r="J116" i="2"/>
  <c r="K110" i="2"/>
  <c r="J110" i="2"/>
  <c r="K108" i="2"/>
  <c r="J108" i="2"/>
  <c r="K105" i="2"/>
  <c r="J105" i="2"/>
  <c r="K102" i="2"/>
  <c r="J102" i="2"/>
  <c r="K93" i="2"/>
  <c r="J93" i="2"/>
  <c r="K90" i="2"/>
  <c r="K85" i="2"/>
  <c r="J85" i="2"/>
  <c r="K69" i="2"/>
  <c r="K64" i="2"/>
  <c r="J64" i="2"/>
  <c r="K60" i="2"/>
  <c r="J60" i="2"/>
  <c r="F111" i="1"/>
  <c r="I98" i="1"/>
  <c r="I80" i="1"/>
  <c r="I77" i="1"/>
  <c r="I76" i="1" s="1"/>
  <c r="I74" i="1"/>
  <c r="I72" i="1"/>
  <c r="I70" i="1"/>
  <c r="I49" i="1"/>
  <c r="I46" i="1"/>
  <c r="I33" i="1"/>
  <c r="I30" i="1"/>
  <c r="I23" i="1"/>
  <c r="I16" i="1"/>
  <c r="I14" i="1"/>
  <c r="J223" i="2" l="1"/>
  <c r="K115" i="2"/>
  <c r="K127" i="2"/>
  <c r="K92" i="2"/>
  <c r="J285" i="2"/>
  <c r="K214" i="2"/>
  <c r="K270" i="2"/>
  <c r="K223" i="2"/>
  <c r="J323" i="2"/>
  <c r="K323" i="2"/>
  <c r="K228" i="2"/>
  <c r="I13" i="1"/>
  <c r="I32" i="1"/>
  <c r="H32" i="1"/>
  <c r="H13" i="1"/>
  <c r="J13" i="1"/>
  <c r="J96" i="1" s="1"/>
  <c r="J101" i="1" s="1"/>
  <c r="K13" i="1"/>
  <c r="K96" i="1" s="1"/>
  <c r="K101" i="1" s="1"/>
  <c r="K285" i="2"/>
  <c r="J92" i="2"/>
  <c r="J115" i="2"/>
  <c r="J120" i="2"/>
  <c r="J214" i="2"/>
  <c r="J228" i="2"/>
  <c r="J270" i="2"/>
  <c r="K247" i="2"/>
  <c r="J247" i="2"/>
  <c r="J133" i="2"/>
  <c r="J127" i="2"/>
  <c r="K120" i="2"/>
  <c r="K133" i="2"/>
  <c r="I339" i="2"/>
  <c r="I338" i="2" s="1"/>
  <c r="I336" i="2" s="1"/>
  <c r="I332" i="2"/>
  <c r="I331" i="2" s="1"/>
  <c r="I329" i="2"/>
  <c r="I328" i="2" s="1"/>
  <c r="I326" i="2"/>
  <c r="I324" i="2"/>
  <c r="I317" i="2"/>
  <c r="I302" i="2"/>
  <c r="I300" i="2"/>
  <c r="I295" i="2"/>
  <c r="I293" i="2"/>
  <c r="I288" i="2"/>
  <c r="I286" i="2"/>
  <c r="I283" i="2"/>
  <c r="I282" i="2" s="1"/>
  <c r="I279" i="2"/>
  <c r="I277" i="2"/>
  <c r="I274" i="2"/>
  <c r="I271" i="2"/>
  <c r="I268" i="2"/>
  <c r="I267" i="2" s="1"/>
  <c r="I264" i="2"/>
  <c r="I260" i="2"/>
  <c r="I258" i="2"/>
  <c r="I256" i="2"/>
  <c r="I251" i="2"/>
  <c r="I248" i="2"/>
  <c r="I245" i="2"/>
  <c r="I240" i="2"/>
  <c r="I238" i="2"/>
  <c r="I236" i="2"/>
  <c r="I232" i="2"/>
  <c r="I229" i="2"/>
  <c r="I226" i="2"/>
  <c r="I224" i="2"/>
  <c r="I221" i="2"/>
  <c r="I215" i="2"/>
  <c r="I212" i="2"/>
  <c r="I211" i="2" s="1"/>
  <c r="I209" i="2"/>
  <c r="I198" i="2"/>
  <c r="I196" i="2"/>
  <c r="I192" i="2"/>
  <c r="I172" i="2"/>
  <c r="I163" i="2"/>
  <c r="I157" i="2"/>
  <c r="I155" i="2"/>
  <c r="I134" i="2"/>
  <c r="I130" i="2"/>
  <c r="I128" i="2"/>
  <c r="I125" i="2"/>
  <c r="I123" i="2"/>
  <c r="I121" i="2"/>
  <c r="I118" i="2"/>
  <c r="I116" i="2"/>
  <c r="I110" i="2"/>
  <c r="I108" i="2"/>
  <c r="I105" i="2"/>
  <c r="I102" i="2"/>
  <c r="I93" i="2"/>
  <c r="I90" i="2"/>
  <c r="I89" i="2" s="1"/>
  <c r="I85" i="2"/>
  <c r="I69" i="2"/>
  <c r="I64" i="2"/>
  <c r="I60" i="2"/>
  <c r="I39" i="2"/>
  <c r="I33" i="2"/>
  <c r="I31" i="2"/>
  <c r="I10" i="2"/>
  <c r="H339" i="2"/>
  <c r="H338" i="2" s="1"/>
  <c r="H336" i="2" s="1"/>
  <c r="G339" i="2"/>
  <c r="G338" i="2" s="1"/>
  <c r="G336" i="2" s="1"/>
  <c r="F339" i="2"/>
  <c r="F338" i="2" s="1"/>
  <c r="F336" i="2" s="1"/>
  <c r="H326" i="2"/>
  <c r="H332" i="2"/>
  <c r="H331" i="2" s="1"/>
  <c r="H329" i="2"/>
  <c r="H328" i="2" s="1"/>
  <c r="H318" i="2"/>
  <c r="H317" i="2" s="1"/>
  <c r="H324" i="2"/>
  <c r="H313" i="2"/>
  <c r="H302" i="2"/>
  <c r="H300" i="2"/>
  <c r="H295" i="2"/>
  <c r="H293" i="2"/>
  <c r="H288" i="2"/>
  <c r="H286" i="2"/>
  <c r="H283" i="2"/>
  <c r="H282" i="2" s="1"/>
  <c r="H279" i="2"/>
  <c r="H277" i="2"/>
  <c r="H274" i="2"/>
  <c r="H271" i="2"/>
  <c r="H264" i="2"/>
  <c r="G264" i="2"/>
  <c r="F264" i="2"/>
  <c r="H260" i="2"/>
  <c r="G260" i="2"/>
  <c r="F260" i="2"/>
  <c r="H251" i="2"/>
  <c r="G251" i="2"/>
  <c r="F251" i="2"/>
  <c r="H258" i="2"/>
  <c r="H256" i="2"/>
  <c r="H248" i="2"/>
  <c r="H240" i="2"/>
  <c r="G240" i="2"/>
  <c r="F240" i="2"/>
  <c r="H245" i="2"/>
  <c r="H238" i="2"/>
  <c r="H236" i="2"/>
  <c r="H232" i="2"/>
  <c r="H229" i="2"/>
  <c r="H226" i="2"/>
  <c r="H224" i="2"/>
  <c r="H221" i="2"/>
  <c r="H215" i="2"/>
  <c r="H212" i="2"/>
  <c r="H211" i="2" s="1"/>
  <c r="H163" i="2"/>
  <c r="G163" i="2"/>
  <c r="F163" i="2"/>
  <c r="H155" i="2"/>
  <c r="G155" i="2"/>
  <c r="F155" i="2"/>
  <c r="H209" i="2"/>
  <c r="H198" i="2"/>
  <c r="H196" i="2"/>
  <c r="H192" i="2"/>
  <c r="H172" i="2"/>
  <c r="H157" i="2"/>
  <c r="H134" i="2"/>
  <c r="H130" i="2"/>
  <c r="H128" i="2"/>
  <c r="H125" i="2"/>
  <c r="H123" i="2"/>
  <c r="H121" i="2"/>
  <c r="H116" i="2"/>
  <c r="G116" i="2"/>
  <c r="F116" i="2"/>
  <c r="H118" i="2"/>
  <c r="H108" i="2"/>
  <c r="G108" i="2"/>
  <c r="F108" i="2"/>
  <c r="H110" i="2"/>
  <c r="H105" i="2"/>
  <c r="H102" i="2"/>
  <c r="H93" i="2"/>
  <c r="H90" i="2"/>
  <c r="H89" i="2" s="1"/>
  <c r="H268" i="2"/>
  <c r="H267" i="2" s="1"/>
  <c r="H60" i="2"/>
  <c r="H85" i="2"/>
  <c r="H69" i="2"/>
  <c r="H64" i="2"/>
  <c r="H39" i="2"/>
  <c r="H33" i="2"/>
  <c r="H31" i="2"/>
  <c r="H14" i="2"/>
  <c r="H10" i="2"/>
  <c r="G332" i="2"/>
  <c r="G331" i="2" s="1"/>
  <c r="G318" i="2"/>
  <c r="G317" i="2" s="1"/>
  <c r="G295" i="2"/>
  <c r="G268" i="2"/>
  <c r="G267" i="2" s="1"/>
  <c r="G258" i="2"/>
  <c r="G256" i="2"/>
  <c r="G248" i="2"/>
  <c r="G226" i="2"/>
  <c r="G224" i="2"/>
  <c r="G212" i="2"/>
  <c r="G211" i="2" s="1"/>
  <c r="G209" i="2"/>
  <c r="G198" i="2"/>
  <c r="G196" i="2"/>
  <c r="G172" i="2"/>
  <c r="G157" i="2"/>
  <c r="G134" i="2"/>
  <c r="G130" i="2"/>
  <c r="G128" i="2"/>
  <c r="G125" i="2"/>
  <c r="G123" i="2"/>
  <c r="G121" i="2"/>
  <c r="G118" i="2"/>
  <c r="G110" i="2"/>
  <c r="G105" i="2"/>
  <c r="G102" i="2"/>
  <c r="G93" i="2"/>
  <c r="G90" i="2"/>
  <c r="G85" i="2"/>
  <c r="G69" i="2"/>
  <c r="G64" i="2"/>
  <c r="G60" i="2"/>
  <c r="G31" i="2"/>
  <c r="G192" i="2"/>
  <c r="G324" i="2"/>
  <c r="G323" i="2" s="1"/>
  <c r="G329" i="2"/>
  <c r="G328" i="2" s="1"/>
  <c r="F329" i="2"/>
  <c r="F328" i="2" s="1"/>
  <c r="F332" i="2"/>
  <c r="F331" i="2" s="1"/>
  <c r="F318" i="2"/>
  <c r="F317" i="2" s="1"/>
  <c r="F324" i="2"/>
  <c r="F323" i="2" s="1"/>
  <c r="G302" i="2"/>
  <c r="F302" i="2"/>
  <c r="G300" i="2"/>
  <c r="F300" i="2"/>
  <c r="F295" i="2"/>
  <c r="G293" i="2"/>
  <c r="F293" i="2"/>
  <c r="G288" i="2"/>
  <c r="F288" i="2"/>
  <c r="G286" i="2"/>
  <c r="F286" i="2"/>
  <c r="G283" i="2"/>
  <c r="G282" i="2" s="1"/>
  <c r="F283" i="2"/>
  <c r="F282" i="2" s="1"/>
  <c r="G279" i="2"/>
  <c r="F279" i="2"/>
  <c r="G277" i="2"/>
  <c r="F277" i="2"/>
  <c r="G274" i="2"/>
  <c r="F271" i="2"/>
  <c r="G271" i="2"/>
  <c r="F274" i="2"/>
  <c r="F268" i="2"/>
  <c r="F267" i="2" s="1"/>
  <c r="F258" i="2"/>
  <c r="F256" i="2"/>
  <c r="G115" i="2" l="1"/>
  <c r="H323" i="2"/>
  <c r="H315" i="2" s="1"/>
  <c r="H342" i="2" s="1"/>
  <c r="H115" i="2"/>
  <c r="G223" i="2"/>
  <c r="H223" i="2"/>
  <c r="H120" i="2"/>
  <c r="I96" i="1"/>
  <c r="I101" i="1" s="1"/>
  <c r="H96" i="1"/>
  <c r="H101" i="1" s="1"/>
  <c r="H127" i="2"/>
  <c r="H214" i="2"/>
  <c r="G120" i="2"/>
  <c r="I247" i="2"/>
  <c r="I214" i="2"/>
  <c r="G127" i="2"/>
  <c r="I115" i="2"/>
  <c r="I285" i="2"/>
  <c r="I323" i="2"/>
  <c r="I315" i="2" s="1"/>
  <c r="G270" i="2"/>
  <c r="I228" i="2"/>
  <c r="I270" i="2"/>
  <c r="F315" i="2"/>
  <c r="I120" i="2"/>
  <c r="H270" i="2"/>
  <c r="I92" i="2"/>
  <c r="H92" i="2"/>
  <c r="I223" i="2"/>
  <c r="I133" i="2"/>
  <c r="I127" i="2"/>
  <c r="I9" i="2"/>
  <c r="G285" i="2"/>
  <c r="H285" i="2"/>
  <c r="F285" i="2"/>
  <c r="G247" i="2"/>
  <c r="H247" i="2"/>
  <c r="H228" i="2"/>
  <c r="G133" i="2"/>
  <c r="H133" i="2"/>
  <c r="H9" i="2"/>
  <c r="G92" i="2"/>
  <c r="F270" i="2"/>
  <c r="F248" i="2"/>
  <c r="F247" i="2" s="1"/>
  <c r="G229" i="2"/>
  <c r="F229" i="2"/>
  <c r="G245" i="2"/>
  <c r="F245" i="2"/>
  <c r="G238" i="2"/>
  <c r="F238" i="2"/>
  <c r="G236" i="2"/>
  <c r="F236" i="2"/>
  <c r="G232" i="2"/>
  <c r="F232" i="2"/>
  <c r="G221" i="2"/>
  <c r="F221" i="2"/>
  <c r="G215" i="2"/>
  <c r="F215" i="2"/>
  <c r="F212" i="2"/>
  <c r="F211" i="2" s="1"/>
  <c r="F198" i="2"/>
  <c r="F209" i="2"/>
  <c r="F196" i="2"/>
  <c r="F192" i="2"/>
  <c r="F172" i="2"/>
  <c r="F157" i="2"/>
  <c r="F134" i="2"/>
  <c r="F130" i="2"/>
  <c r="F128" i="2"/>
  <c r="F125" i="2"/>
  <c r="F123" i="2"/>
  <c r="F121" i="2"/>
  <c r="F118" i="2"/>
  <c r="F115" i="2" s="1"/>
  <c r="F110" i="2"/>
  <c r="F105" i="2"/>
  <c r="F102" i="2"/>
  <c r="F93" i="2"/>
  <c r="F90" i="2"/>
  <c r="F89" i="2" s="1"/>
  <c r="F85" i="2"/>
  <c r="F69" i="2"/>
  <c r="F64" i="2"/>
  <c r="F60" i="2"/>
  <c r="F39" i="2"/>
  <c r="G33" i="2"/>
  <c r="F33" i="2"/>
  <c r="J28" i="2"/>
  <c r="K28" i="2"/>
  <c r="H306" i="2" l="1"/>
  <c r="F214" i="2"/>
  <c r="I306" i="2"/>
  <c r="F133" i="2"/>
  <c r="G214" i="2"/>
  <c r="G228" i="2"/>
  <c r="F228" i="2"/>
  <c r="F92" i="2"/>
  <c r="F120" i="2"/>
  <c r="F127" i="2"/>
  <c r="J91" i="2"/>
  <c r="J90" i="2" s="1"/>
  <c r="J89" i="2" s="1"/>
  <c r="K89" i="2"/>
  <c r="G89" i="2"/>
  <c r="J74" i="2"/>
  <c r="J69" i="2" s="1"/>
  <c r="K51" i="2"/>
  <c r="K40" i="2"/>
  <c r="J40" i="2"/>
  <c r="J39" i="2" s="1"/>
  <c r="G39" i="2"/>
  <c r="K37" i="2"/>
  <c r="J37" i="2"/>
  <c r="K36" i="2"/>
  <c r="J36" i="2"/>
  <c r="K29" i="2"/>
  <c r="J29" i="2"/>
  <c r="K26" i="2"/>
  <c r="J26" i="2"/>
  <c r="K24" i="2"/>
  <c r="J24" i="2"/>
  <c r="K22" i="2"/>
  <c r="J22" i="2"/>
  <c r="K20" i="2"/>
  <c r="J20" i="2"/>
  <c r="K18" i="2"/>
  <c r="J18" i="2"/>
  <c r="K17" i="2"/>
  <c r="J17" i="2"/>
  <c r="K15" i="2"/>
  <c r="J15" i="2"/>
  <c r="G14" i="2"/>
  <c r="K10" i="2"/>
  <c r="G10" i="2"/>
  <c r="K14" i="2" l="1"/>
  <c r="J14" i="2"/>
  <c r="I313" i="2"/>
  <c r="I342" i="2" s="1"/>
  <c r="G9" i="2"/>
  <c r="G306" i="2" s="1"/>
  <c r="G313" i="2" s="1"/>
  <c r="G342" i="2" s="1"/>
  <c r="F306" i="2"/>
  <c r="F313" i="2" s="1"/>
  <c r="F342" i="2" s="1"/>
  <c r="K33" i="2"/>
  <c r="K39" i="2"/>
  <c r="J33" i="2"/>
  <c r="K9" i="2" l="1"/>
  <c r="K306" i="2" s="1"/>
  <c r="K313" i="2" s="1"/>
  <c r="K342" i="2" s="1"/>
  <c r="J9" i="2"/>
  <c r="J306" i="2" s="1"/>
  <c r="J313" i="2" s="1"/>
  <c r="J342" i="2" s="1"/>
</calcChain>
</file>

<file path=xl/sharedStrings.xml><?xml version="1.0" encoding="utf-8"?>
<sst xmlns="http://schemas.openxmlformats.org/spreadsheetml/2006/main" count="512" uniqueCount="419">
  <si>
    <t xml:space="preserve"> </t>
  </si>
  <si>
    <t>Názov</t>
  </si>
  <si>
    <t>P  R  Í  J  M  Y</t>
  </si>
  <si>
    <t>D A Ň O V É   P R Í J M Y</t>
  </si>
  <si>
    <t>Daň z príjmov fyzickej osoby</t>
  </si>
  <si>
    <t>Výnos dane z príjmov poukáz. územ. samospráve</t>
  </si>
  <si>
    <t>Dane z majetku</t>
  </si>
  <si>
    <t>Daň z nehnuteľnosti</t>
  </si>
  <si>
    <t>Z pozemkov FO</t>
  </si>
  <si>
    <t>Z pozemkov PO</t>
  </si>
  <si>
    <t>Zo stavieb FO</t>
  </si>
  <si>
    <t>Zo stavieb PO</t>
  </si>
  <si>
    <t>Z bytov a nebytových priestorov FO</t>
  </si>
  <si>
    <t>Dane za tovary a služby</t>
  </si>
  <si>
    <t>Dane za špeciálne služby</t>
  </si>
  <si>
    <t>Za psa</t>
  </si>
  <si>
    <t>Za komunál. odpad FO</t>
  </si>
  <si>
    <t>Za komunál. odpad PO</t>
  </si>
  <si>
    <t>za nevýherné hracie prístroje</t>
  </si>
  <si>
    <t xml:space="preserve">za predajné automaty </t>
  </si>
  <si>
    <t>Dane z použ. tovarov a povol. na výkon činn.</t>
  </si>
  <si>
    <t>Za dobývací priestor</t>
  </si>
  <si>
    <t>N E D A Ň O V É   P R Í J M Y</t>
  </si>
  <si>
    <t>Príjmy z vlastníctva majetku</t>
  </si>
  <si>
    <t>Nájom z pozemkov-SSE</t>
  </si>
  <si>
    <t>Nájom z pozemkov-Agro</t>
  </si>
  <si>
    <t>Nájom - za poľovnícky revír</t>
  </si>
  <si>
    <t xml:space="preserve">Nájom - za nebyt.priestory - sála, kuchynka KD </t>
  </si>
  <si>
    <t>Nájom - za nebytové priestory - Vadam</t>
  </si>
  <si>
    <t xml:space="preserve">Nájom - za nebytové priestory - Gregor </t>
  </si>
  <si>
    <t>Nájom - za nebytové priestory - BAZOKOV</t>
  </si>
  <si>
    <t>Nájom - za nebytové priestory - Telekomunikácie</t>
  </si>
  <si>
    <t>Nájom - za bytové priestory - byt -polyf.dom</t>
  </si>
  <si>
    <t>Nájom - za bytové priestory - školská bytovka</t>
  </si>
  <si>
    <t>Administratívne poplatky</t>
  </si>
  <si>
    <t>Správne poplatky</t>
  </si>
  <si>
    <t>Za porušenie predpisov</t>
  </si>
  <si>
    <t>Poplatky a platby z náhod.predaja a služieb</t>
  </si>
  <si>
    <t>Za použitie PV-3S</t>
  </si>
  <si>
    <t>Za separovaný zber - Envipak</t>
  </si>
  <si>
    <t>Za relácie v miestnom rozhlase</t>
  </si>
  <si>
    <t>Za kopírovacie práce</t>
  </si>
  <si>
    <t>Za pranie, čistenie, elektriku, vodu</t>
  </si>
  <si>
    <t>Za elek. ver. osvetlenie - ŽSR</t>
  </si>
  <si>
    <t>Za elek., vodu - DS</t>
  </si>
  <si>
    <t>Cintorínske poplatky</t>
  </si>
  <si>
    <t>Za hrobové miesta (na 10 rokov)</t>
  </si>
  <si>
    <t>Za použitie traktora, vlečky</t>
  </si>
  <si>
    <t xml:space="preserve">Za požitie Lada Niva </t>
  </si>
  <si>
    <t>Za drevo</t>
  </si>
  <si>
    <t>Za spotrebu el. energie - Bazokov</t>
  </si>
  <si>
    <t>Vecné bremeno ERB Solar 1-5</t>
  </si>
  <si>
    <t>za spotrebu vody</t>
  </si>
  <si>
    <t xml:space="preserve">za odpadové nádoby </t>
  </si>
  <si>
    <t>Úroky z domácich vkladov</t>
  </si>
  <si>
    <t xml:space="preserve">Z vkladov - úroky </t>
  </si>
  <si>
    <t xml:space="preserve">Iné nedaňové príjmy </t>
  </si>
  <si>
    <t>z dobropisov-preplatky SSE</t>
  </si>
  <si>
    <t>Príjem z predaja pozemkov a nehmot. aktív</t>
  </si>
  <si>
    <t>Z predaja pozemkov</t>
  </si>
  <si>
    <t>GRANTY A TRANSFERY</t>
  </si>
  <si>
    <t>prenes.výkon št.spr.REGOB</t>
  </si>
  <si>
    <t>prenes.výkon št.spr.OÚpCDaPK</t>
  </si>
  <si>
    <t>prenes.výkon št.spr.OÚ ŽP</t>
  </si>
  <si>
    <t>FINANČNÉ OPERÁCIE</t>
  </si>
  <si>
    <t>PRÍJMY   S P O L U (100, 200, 300, 400)</t>
  </si>
  <si>
    <t>Prenesený výkon št. správy - školstvo</t>
  </si>
  <si>
    <t>Zo štátneho rozpočtu</t>
  </si>
  <si>
    <t>V  Ý  D  A  V  K  Y</t>
  </si>
  <si>
    <t>01.1.1.6</t>
  </si>
  <si>
    <t>OBCE</t>
  </si>
  <si>
    <t>Mzdy a platy</t>
  </si>
  <si>
    <t>Tarifný plat</t>
  </si>
  <si>
    <t>Odmeny</t>
  </si>
  <si>
    <t>Poistné a príspevok do poisťovní</t>
  </si>
  <si>
    <t>Poistné do VŠZP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</si>
  <si>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</si>
  <si>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</si>
  <si>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</si>
  <si>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</si>
  <si>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</si>
  <si>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Poistenie do rezervného fondu</t>
  </si>
  <si>
    <t>Tovary a služby</t>
  </si>
  <si>
    <t>Cestovné náhrady</t>
  </si>
  <si>
    <t>Energia, vodné, komunikácie</t>
  </si>
  <si>
    <t>632001-1</t>
  </si>
  <si>
    <t>Elektrická energia - garáž</t>
  </si>
  <si>
    <t>632003-1</t>
  </si>
  <si>
    <t xml:space="preserve">Poštové a telekom. služby-telefón </t>
  </si>
  <si>
    <t>632003-2</t>
  </si>
  <si>
    <t xml:space="preserve">Poštové a telekom. služby-poštovné </t>
  </si>
  <si>
    <t>Komunikač.infraštruktúra - internet</t>
  </si>
  <si>
    <t xml:space="preserve">Materiál </t>
  </si>
  <si>
    <t>Výpočtová technika</t>
  </si>
  <si>
    <t>Nákup - sporák, drez (do kuchynky)</t>
  </si>
  <si>
    <t xml:space="preserve">Materiál-náhradné diely-kosačka </t>
  </si>
  <si>
    <t xml:space="preserve">Materiál-náhradné diely-píla  </t>
  </si>
  <si>
    <t>Všeobecný materiál-čistiace prostriedky</t>
  </si>
  <si>
    <t>Všeobecný materiál-kancel.potreby, toner</t>
  </si>
  <si>
    <t>Knihy, časopisy, noviny (zákony, PP)</t>
  </si>
  <si>
    <t>Pracovné odevy,obuv a prac.pomôc.</t>
  </si>
  <si>
    <t>Softvér - licencie</t>
  </si>
  <si>
    <t>Reprezentačné</t>
  </si>
  <si>
    <t xml:space="preserve">Komunikač. infraštruktúra </t>
  </si>
  <si>
    <t>Dopravné</t>
  </si>
  <si>
    <t>Palivo, mazivá, oleje-kosačka</t>
  </si>
  <si>
    <t>Palivo, mazivá, oleje-píla</t>
  </si>
  <si>
    <t xml:space="preserve">Rutinná a štandardná údržba </t>
  </si>
  <si>
    <t>oprava-kosačka</t>
  </si>
  <si>
    <t>oprava-píla</t>
  </si>
  <si>
    <t xml:space="preserve">Výpočtovej techniky </t>
  </si>
  <si>
    <t>Služby</t>
  </si>
  <si>
    <t>Školenie, kurzy, sem., porad</t>
  </si>
  <si>
    <t>Propag., reklama a inzercia</t>
  </si>
  <si>
    <t>Všeobecné služby-za činnosť OLH</t>
  </si>
  <si>
    <t>Všeobecné služby-FPÚaO Školská</t>
  </si>
  <si>
    <t xml:space="preserve">Špeciálne služby-audit, geometr. plány </t>
  </si>
  <si>
    <t>Poplatky a odvody -odplata str.lístky, Slovgram</t>
  </si>
  <si>
    <t>Stravovanie</t>
  </si>
  <si>
    <t>Poistné</t>
  </si>
  <si>
    <t xml:space="preserve">Prídel do sociálneho fondu </t>
  </si>
  <si>
    <t xml:space="preserve">Kolkové známky </t>
  </si>
  <si>
    <t>Odmeny poslancom OcZ</t>
  </si>
  <si>
    <t>Dohody (upratovačka, pranie, stavebný úrad)</t>
  </si>
  <si>
    <t>Transfery jednotlivcom a nezisk.pr.osobám</t>
  </si>
  <si>
    <t>Na členské príspevky - ZMOS, žiarsko, kremnicko</t>
  </si>
  <si>
    <t>Príspevok pri narodení dieťaťa</t>
  </si>
  <si>
    <t>Príspevok pre dieťa (pri nástupe do školy)</t>
  </si>
  <si>
    <t>01.1.2</t>
  </si>
  <si>
    <t>FINANČNÁ  A  ROZPOČT.  OBLASŤ</t>
  </si>
  <si>
    <t xml:space="preserve">Služby </t>
  </si>
  <si>
    <t>Poplatky bankám, odvody</t>
  </si>
  <si>
    <t>0.3.2.0</t>
  </si>
  <si>
    <t>P O Ž I A R N A   O C H R A N A</t>
  </si>
  <si>
    <t>Servis, údržba</t>
  </si>
  <si>
    <t>Rutinná a štandardná údržba</t>
  </si>
  <si>
    <t>Údržba miestnych komunikácií</t>
  </si>
  <si>
    <t>05.1.0</t>
  </si>
  <si>
    <t>N A K L A D A N I E   S   O D P A D M I</t>
  </si>
  <si>
    <t>Materiál</t>
  </si>
  <si>
    <t xml:space="preserve">Vš. materiál - vrecia na separ. odpad </t>
  </si>
  <si>
    <t>637004-1</t>
  </si>
  <si>
    <t xml:space="preserve">Odvoz odpadu </t>
  </si>
  <si>
    <t>637004-2</t>
  </si>
  <si>
    <t>06.2.0</t>
  </si>
  <si>
    <t>R O Z V O J   O B C I</t>
  </si>
  <si>
    <t xml:space="preserve">Odmeny </t>
  </si>
  <si>
    <t>Energia, voda a komunikácie</t>
  </si>
  <si>
    <t>Elektrická energia - dielne</t>
  </si>
  <si>
    <t>Elektrická energia - polyfunk.dom</t>
  </si>
  <si>
    <t>632002-2</t>
  </si>
  <si>
    <t>Vodné - poľnohospodárska budova</t>
  </si>
  <si>
    <t>632002-3</t>
  </si>
  <si>
    <t>Vodné - polyfunkč. dom (Jastrabá 120)</t>
  </si>
  <si>
    <t>Prev.materiál, náhr.diely, prac. náradie</t>
  </si>
  <si>
    <t>Pracovné odevy a prac. pomôcky</t>
  </si>
  <si>
    <t xml:space="preserve">Všeobec.materiál </t>
  </si>
  <si>
    <t>Uhlie</t>
  </si>
  <si>
    <t>PHM, mazivá, oleje, špec. kv. - PV-3S</t>
  </si>
  <si>
    <t>PHM, mazivá, oleje, špec.kvap.- traktor</t>
  </si>
  <si>
    <t>PHM, mazivá, oleje, špec.kvap.- Niva</t>
  </si>
  <si>
    <t>Servis, údržba, opravy  - PV-3S</t>
  </si>
  <si>
    <t>Servis, údržba, opravy  - traktor</t>
  </si>
  <si>
    <t>Servis, údržba, opravy  - niva</t>
  </si>
  <si>
    <t>Servis, údržba, opravy  - príves</t>
  </si>
  <si>
    <t>Zmluvné poistenie PV-3S</t>
  </si>
  <si>
    <t>Zmluvné poistenie traktor</t>
  </si>
  <si>
    <t>Zmluvné poistenie Niva</t>
  </si>
  <si>
    <t>Zmluvné poistenie príves</t>
  </si>
  <si>
    <t>Karty, známky, poplatky - mýto</t>
  </si>
  <si>
    <t>Všeobecné služby-práce v poraste, iné</t>
  </si>
  <si>
    <t xml:space="preserve">Stravovanie </t>
  </si>
  <si>
    <t>Poistné-menšie obecné služby</t>
  </si>
  <si>
    <t>Odmeny zamest.mimo prac.pomeru</t>
  </si>
  <si>
    <t>06.3.0</t>
  </si>
  <si>
    <t>Z Á S O B O V A N I E   V O D O U</t>
  </si>
  <si>
    <t>Údržba vodovodov</t>
  </si>
  <si>
    <t>06.4.0</t>
  </si>
  <si>
    <t>V E R E J N É   O S V E T L E N I E</t>
  </si>
  <si>
    <t>Energie</t>
  </si>
  <si>
    <t>Elektrická energia - verejné osvetlenie-majer</t>
  </si>
  <si>
    <t>Elektrická energia - OÚ VS</t>
  </si>
  <si>
    <t>Elektr. energia - VS Močarany pri Nevoľnom</t>
  </si>
  <si>
    <t>Údržba - verejné osvetlenie</t>
  </si>
  <si>
    <t>08.2.0.5</t>
  </si>
  <si>
    <t>O B E C N Á   K N I Ž N I C A</t>
  </si>
  <si>
    <t>Nákup kníh</t>
  </si>
  <si>
    <t>Odmena na dohodu</t>
  </si>
  <si>
    <t>08.1.0.</t>
  </si>
  <si>
    <t>REKREAČ. A ŠPORT. SLUŽBY</t>
  </si>
  <si>
    <t xml:space="preserve">Energie, voda, komunikácie </t>
  </si>
  <si>
    <t xml:space="preserve">Energie </t>
  </si>
  <si>
    <t>Vodné, stočné</t>
  </si>
  <si>
    <t>Všeobecný materiál</t>
  </si>
  <si>
    <t>Údržba - ihrisko</t>
  </si>
  <si>
    <t xml:space="preserve">Prenájom telocvične </t>
  </si>
  <si>
    <t>konkurzy a súťaže (šport. podujatia)</t>
  </si>
  <si>
    <t>Ihrisko na kasni</t>
  </si>
  <si>
    <t xml:space="preserve">Transfery jednotl.a nezisk. PO </t>
  </si>
  <si>
    <t>Dotácia na činnosť ŠK Jastrabá</t>
  </si>
  <si>
    <t>08.2.0.9</t>
  </si>
  <si>
    <t xml:space="preserve">OST.KULT.SLUŽBY - KD </t>
  </si>
  <si>
    <t>Všeobecný materiál (doplnenie kuchynky)</t>
  </si>
  <si>
    <t>Reprezentačné (jubilanti)</t>
  </si>
  <si>
    <t>Údržba KD</t>
  </si>
  <si>
    <t>upratovanie, čistenie, pranie</t>
  </si>
  <si>
    <t>Dotácia skautom</t>
  </si>
  <si>
    <t>08.3.0</t>
  </si>
  <si>
    <t>V Y S I E L A C I E   S L U Ž B Y</t>
  </si>
  <si>
    <t>koncesionár.poplatky</t>
  </si>
  <si>
    <t>08.4.0</t>
  </si>
  <si>
    <t>NÁBOŽENSKÉ A INÉ SP.SLUŽBY</t>
  </si>
  <si>
    <t xml:space="preserve">Energie, voda a komunikácie </t>
  </si>
  <si>
    <t>Elektrická energia DS</t>
  </si>
  <si>
    <t>Vodné DS, cintorín</t>
  </si>
  <si>
    <t>Údržba DS</t>
  </si>
  <si>
    <t>Dotácia - farský úrad</t>
  </si>
  <si>
    <t>Dotácia - eR-ko</t>
  </si>
  <si>
    <t>09.1.2</t>
  </si>
  <si>
    <t>ZÁKLADNÉ VZDELANIE</t>
  </si>
  <si>
    <t>Poistné - budova školy</t>
  </si>
  <si>
    <t>dotácia na školské potreby</t>
  </si>
  <si>
    <t>údržba budovy školy</t>
  </si>
  <si>
    <t>ŠKOLSKÉ STRAVOVANIE</t>
  </si>
  <si>
    <t xml:space="preserve">Stravné - deti hmotná núdza </t>
  </si>
  <si>
    <t>ZŠ s MŠ originál. kompet. (MŠ, ŠJ, ŠKD)</t>
  </si>
  <si>
    <t>ZŠ s MŠ prenes.kompet. (št.rozp.)</t>
  </si>
  <si>
    <t xml:space="preserve">KAPITÁLOVÉ VÝDAVKY </t>
  </si>
  <si>
    <t>06.2.0.</t>
  </si>
  <si>
    <t>ROZVOJ OBCÍ</t>
  </si>
  <si>
    <t>Obstarávanie kapitálových aktív</t>
  </si>
  <si>
    <t xml:space="preserve">Kosačka </t>
  </si>
  <si>
    <t>rekonštrukcia zastávok SAD</t>
  </si>
  <si>
    <t>Nákup pozemkov a nehmotných aktív</t>
  </si>
  <si>
    <t>Výkup pozemkov</t>
  </si>
  <si>
    <t>09.1.2.</t>
  </si>
  <si>
    <t>Realizácia stavieb a ich technického zhodnot.</t>
  </si>
  <si>
    <t>rekonštrukcia chodníka v areáli ZŠ s MŠ</t>
  </si>
  <si>
    <t>rekonštrukcia detského ihriska v areáli  ZŠ s MŠ</t>
  </si>
  <si>
    <t>VÝDAVKY   C E L K O M</t>
  </si>
  <si>
    <t xml:space="preserve">   </t>
  </si>
  <si>
    <t>Vojtech Sklenár</t>
  </si>
  <si>
    <t xml:space="preserve">  starosta obce </t>
  </si>
  <si>
    <t>Položka</t>
  </si>
  <si>
    <t xml:space="preserve">Kód zdroja </t>
  </si>
  <si>
    <t>Plnenie rozpočtu 2013</t>
  </si>
  <si>
    <t>z recyklačného fondu</t>
  </si>
  <si>
    <t>za použitie vlečky</t>
  </si>
  <si>
    <t>za znečisťovanie ovzdušia</t>
  </si>
  <si>
    <t>Ďalšie administratívne poplatky a iné popl.</t>
  </si>
  <si>
    <t>KAPITÁLOVÉ PRÍJMY</t>
  </si>
  <si>
    <t>z predaja kapitál. aktív</t>
  </si>
  <si>
    <t>MDVaRR SR-na cestnú infraštruktúru</t>
  </si>
  <si>
    <t>ÚPSVaR - AČ</t>
  </si>
  <si>
    <t>MV SR - na voľby</t>
  </si>
  <si>
    <t>ÚPSVaR-RP</t>
  </si>
  <si>
    <t xml:space="preserve">ostatné </t>
  </si>
  <si>
    <t>1161-2</t>
  </si>
  <si>
    <t>Návrh rozpočtu rok 2015</t>
  </si>
  <si>
    <t>Návrh rozpočtu rok 2016</t>
  </si>
  <si>
    <t>Návrh rozpočtu rok 2017</t>
  </si>
  <si>
    <t>Plnenie k 30. 09. 2014</t>
  </si>
  <si>
    <t>iné</t>
  </si>
  <si>
    <t>za železo</t>
  </si>
  <si>
    <t>RF obce</t>
  </si>
  <si>
    <t>Schválený rozpočet rok 2014 (bez úprav)</t>
  </si>
  <si>
    <t>Nájom z pozemkov-(pri bývalom Pressobare)</t>
  </si>
  <si>
    <t>Nájom - za nebyt. priestory - (bývalý Pressobar)</t>
  </si>
  <si>
    <t>ÚPSVaR- § 50 j (D. Struhár)</t>
  </si>
  <si>
    <t>rok 2015</t>
  </si>
  <si>
    <t>Predpokladané vlastné príjmy ZŠ s MŠ Jastrabá</t>
  </si>
  <si>
    <t>Režijné náklady ŠJ za zamestnancov</t>
  </si>
  <si>
    <t>Režijné náklady ŠJ- cudzí stravníci</t>
  </si>
  <si>
    <t>Nájomné za prenájom priestorov</t>
  </si>
  <si>
    <t>Poplatky od rodičov - ŠKD</t>
  </si>
  <si>
    <t>Poplatky od rodičov - MŠ</t>
  </si>
  <si>
    <t>SPOLU VLASTNÉ PRÍJMY ZŠ s MŠ</t>
  </si>
  <si>
    <t>ROZPOČTU</t>
  </si>
  <si>
    <r>
      <rPr>
        <b/>
        <sz val="14"/>
        <color theme="1"/>
        <rFont val="Calibri"/>
        <family val="2"/>
        <charset val="238"/>
        <scheme val="minor"/>
      </rPr>
      <t xml:space="preserve">NÁVRH               </t>
    </r>
    <r>
      <rPr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</t>
    </r>
  </si>
  <si>
    <t xml:space="preserve">OBCE JASTRABÁ, ZŠ s MŠ, ŠJ, ŠKD </t>
  </si>
  <si>
    <t>na roky 2015 - 2017</t>
  </si>
  <si>
    <t>Odd.</t>
  </si>
  <si>
    <t>Položky</t>
  </si>
  <si>
    <t>Kód zdroja</t>
  </si>
  <si>
    <t>Plnenie k 30.09.2014</t>
  </si>
  <si>
    <t>na garančné poistenie</t>
  </si>
  <si>
    <t>vodné, stočné č. 130</t>
  </si>
  <si>
    <t>telekomunikačná technika</t>
  </si>
  <si>
    <t>Materiál-štiepkovačka</t>
  </si>
  <si>
    <t>materiál-kosačka za trakor</t>
  </si>
  <si>
    <t>materiál-obecný byt</t>
  </si>
  <si>
    <t>preúčtovanie materiál</t>
  </si>
  <si>
    <t>Hasiace prístroje</t>
  </si>
  <si>
    <t>1161-62</t>
  </si>
  <si>
    <t>Softvéru -  ošetrenie SW</t>
  </si>
  <si>
    <t>Všeobecné služby-školský byt</t>
  </si>
  <si>
    <t>01.1.1.  -   od 01. 01. 2015</t>
  </si>
  <si>
    <t>VŠEOBECNÉ VEREJNÉ SLUŽBY</t>
  </si>
  <si>
    <t>01.6.0.</t>
  </si>
  <si>
    <t>Poistné do VšZP</t>
  </si>
  <si>
    <t>Poistné do ostatných zdravot. poisťovní</t>
  </si>
  <si>
    <t>energie - voľby</t>
  </si>
  <si>
    <t>Materiál - voľby</t>
  </si>
  <si>
    <t>Reprezentačné - voľby</t>
  </si>
  <si>
    <t>cestovné náhrady - voľby</t>
  </si>
  <si>
    <t>stravovanie - voľby</t>
  </si>
  <si>
    <t>odmeny a príspevky - voľby</t>
  </si>
  <si>
    <t>odmeny zamestn.mimo prac.pomeru - voľby</t>
  </si>
  <si>
    <t>04.5.1.3</t>
  </si>
  <si>
    <t>SPRÁVA A ÚDRŽBA CIEST</t>
  </si>
  <si>
    <t>elektrická energia</t>
  </si>
  <si>
    <t>04.5.1.  -  od 01.01.2015</t>
  </si>
  <si>
    <t>Odvoz odpadu (kontajnery)</t>
  </si>
  <si>
    <t>Poistné VšZP</t>
  </si>
  <si>
    <t>Na garančné poistenie</t>
  </si>
  <si>
    <t>632002-4</t>
  </si>
  <si>
    <t>Vodné - č. 130</t>
  </si>
  <si>
    <t>Špeciálny materiál - fľaše na zváranie</t>
  </si>
  <si>
    <t>Doprava materiálu, STK, EK</t>
  </si>
  <si>
    <t>Servis, údržba, opravy - štiepkovačka</t>
  </si>
  <si>
    <t xml:space="preserve">Prenájom doprav. prostriedkov </t>
  </si>
  <si>
    <t>oprava zastávky</t>
  </si>
  <si>
    <t>oprava chodníka</t>
  </si>
  <si>
    <t>Nájomné za nájom</t>
  </si>
  <si>
    <t>Prenájom náradia</t>
  </si>
  <si>
    <t>Školenia, kurzy, semináre</t>
  </si>
  <si>
    <t xml:space="preserve">Poplatky a odvody </t>
  </si>
  <si>
    <t>Elektrická energia-nedopl. Ihráč</t>
  </si>
  <si>
    <t>Výpočtová technika-tlačiareň+taška na notebook</t>
  </si>
  <si>
    <t>Potraviny</t>
  </si>
  <si>
    <t>Špeciálne služby-geometrický plán motorkári</t>
  </si>
  <si>
    <t>preprava aparatúry</t>
  </si>
  <si>
    <t>08.2.0 -  od 01.01.2015</t>
  </si>
  <si>
    <t>oprava mraziaka v DS</t>
  </si>
  <si>
    <t>Odbor.spôsobil.prevádzk.pohrebiska</t>
  </si>
  <si>
    <t>09.1.1.1.</t>
  </si>
  <si>
    <t>PREDŠKOLSKÁ VÝCHOVA</t>
  </si>
  <si>
    <t>Odmena - riaditeľ</t>
  </si>
  <si>
    <t>Propag., reklama, inzercia</t>
  </si>
  <si>
    <t>10.7.0.1</t>
  </si>
  <si>
    <t>09.6.0.1</t>
  </si>
  <si>
    <t>DÁV.SOC.POMOCI-HM.A SOC. NÚDZA</t>
  </si>
  <si>
    <t>REKREAČNÉ A ŠPORT. SLUŽBY</t>
  </si>
  <si>
    <t>Nákup strojov, prístrojov,zariadení,techniky</t>
  </si>
  <si>
    <t>notebook - ŠK Jastrabá</t>
  </si>
  <si>
    <t>Poistné do ostatných zdravot.poisťovní</t>
  </si>
  <si>
    <t>Všeobecný materiál-ostatné</t>
  </si>
  <si>
    <t>Palivo, mazivá, oleje - centrála</t>
  </si>
  <si>
    <t>Všeobecné služby-rozbor vody</t>
  </si>
  <si>
    <t>poštové a telekom. služby - voľby</t>
  </si>
  <si>
    <t>preprav.a prenáj.dopr. prostried.-voľby</t>
  </si>
  <si>
    <t>Odstupné - Mališ</t>
  </si>
  <si>
    <t>interiérové vybavenie</t>
  </si>
  <si>
    <t>PHM, mazivá, oleje, špec.kvap.- štiepkovačka</t>
  </si>
  <si>
    <t>PHM, mazivá, oleje, špec.kvap.- kosačka traktor</t>
  </si>
  <si>
    <t>Servis, údržba, opravy - rozbrusovačka</t>
  </si>
  <si>
    <t>Servis, údržba, opravy - kosačka veľká</t>
  </si>
  <si>
    <t>oprava lavičiek</t>
  </si>
  <si>
    <t>Všeobecné služby-vianočná výzdoba</t>
  </si>
  <si>
    <t>Náhrady</t>
  </si>
  <si>
    <t>Kolkové známky</t>
  </si>
  <si>
    <t>Elektrická energia - VO (majer)</t>
  </si>
  <si>
    <t xml:space="preserve">Cestovné náhrady </t>
  </si>
  <si>
    <t>Interiér.vybavenie-guma-miestnosť hudobníkov</t>
  </si>
  <si>
    <t>Odmeny zamestn.mimoprac.pomeru</t>
  </si>
  <si>
    <t>na projekt India-V. Bajnoková</t>
  </si>
  <si>
    <t>Všeobecný materiál-šamot, farba, kábel</t>
  </si>
  <si>
    <t>Všeobecný materiál-dresy, šk. potreby</t>
  </si>
  <si>
    <t>Všeobecný materiál - prístrešok</t>
  </si>
  <si>
    <t>Všeobecné služby</t>
  </si>
  <si>
    <t>vyplatené rodinné prídavky</t>
  </si>
  <si>
    <t>poistné-UoZ-pober.dávky v hm. núdzi</t>
  </si>
  <si>
    <t>odvodňovací kanál na Kasni</t>
  </si>
  <si>
    <t>Nákup strojov, prístrojov, zariadení, techniky</t>
  </si>
  <si>
    <t>43+46</t>
  </si>
  <si>
    <t>Nákup PC zostavy Bramicom</t>
  </si>
  <si>
    <t>Úvery, pôžičky a návratné finančné výpomoci</t>
  </si>
  <si>
    <t>NFV-Margita Bartošová</t>
  </si>
  <si>
    <t xml:space="preserve">zdravot. poistenie-ostatné </t>
  </si>
  <si>
    <t>Webová aplikácia-kataster (Geosense geoportal)</t>
  </si>
  <si>
    <t>Tarifný plat (D.Struhár-6x)</t>
  </si>
  <si>
    <t>Všeobec.materiál - polyfunkč. dom</t>
  </si>
  <si>
    <t>Vypracovala: Štefančová</t>
  </si>
  <si>
    <t>Vyvesený na úradnej tabuli: dňa 25. 11. 2014</t>
  </si>
  <si>
    <t xml:space="preserve">Zvesený z úradnej tabule: dňa </t>
  </si>
  <si>
    <t xml:space="preserve">Schválený:  dňa </t>
  </si>
  <si>
    <t>Uznesenie OZ č.:          /2014</t>
  </si>
  <si>
    <t>ZŠ s MŠ originál. kompet. (MŠ, ŠJ, ŠKD)-navýš.</t>
  </si>
  <si>
    <t xml:space="preserve">BEŽNÉ VÝDAVKY OBCE   S P O L U </t>
  </si>
  <si>
    <t>VÝDAVKY BEŽNÉ CELKOM-OBEC+ZŠ s MŠ</t>
  </si>
  <si>
    <t>71XXXX</t>
  </si>
  <si>
    <t>NFV splátky (M.Bartošová)</t>
  </si>
  <si>
    <t>ZŠ s MŠ vlastné príjmy</t>
  </si>
  <si>
    <t>Materiál - PK (REGOB,ŽP,CDaPK)</t>
  </si>
  <si>
    <t>Tarifný plat-PK (REGOB,ŽP,CDaPK)</t>
  </si>
  <si>
    <t>Poistné do ostatných zdravot.poisťovní - PK</t>
  </si>
  <si>
    <t>Na nemocenské poistenie - PK</t>
  </si>
  <si>
    <t>Na starobné poistenie - PK</t>
  </si>
  <si>
    <t>Na úrazové poistenie - PK</t>
  </si>
  <si>
    <t>Na invalidné poistenie - PK</t>
  </si>
  <si>
    <t>Na poistenie v nezamestnanosti - PK</t>
  </si>
  <si>
    <t>Poistenie do rezervného fondu - PK</t>
  </si>
  <si>
    <t>príjem z minulých rokov (r. 2014)</t>
  </si>
  <si>
    <t>PRÍJMY SPOLU OBEC + RO na rok 2015</t>
  </si>
  <si>
    <t>PRÍJMY OBEC + PRENES. VÝKON ŠK.   S P O L U</t>
  </si>
  <si>
    <t>VÝDAVKY SPOLU OBEC + RO na rok 2015</t>
  </si>
  <si>
    <t>Príjmy</t>
  </si>
  <si>
    <t>Výdavky</t>
  </si>
  <si>
    <t>Schodok / prebytok</t>
  </si>
  <si>
    <t>Bežný rozpočet</t>
  </si>
  <si>
    <t>Rekapitulácia rozpočtu  na rok 2015</t>
  </si>
  <si>
    <t>Kapitálový rozpočet</t>
  </si>
  <si>
    <t>Finančné operácie</t>
  </si>
  <si>
    <t>SPOLU</t>
  </si>
  <si>
    <t>Tarifný plat (D.Struhár-6x-z ÚPSVaR)</t>
  </si>
  <si>
    <t>konkurzy a súťaže-kultúrne akcie</t>
  </si>
  <si>
    <t>ÚPSVaR - dotácie na školské potreby</t>
  </si>
  <si>
    <t>ÚPSVaR - dotácie na stravu</t>
  </si>
  <si>
    <t>kapitálové výdavky zatiaľ bližšie neurčené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</si>
</sst>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5" fillId="0" borderId="3" xfId="0" applyFont="1" applyBorder="1"/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3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3" fontId="4" fillId="0" borderId="1" xfId="0" applyNumberFormat="1" applyFont="1" applyBorder="1"/>
    <xf numFmtId="0" fontId="7" fillId="0" borderId="1" xfId="0" applyFont="1" applyBorder="1"/>
    <xf numFmtId="3" fontId="5" fillId="0" borderId="1" xfId="0" applyNumberFormat="1" applyFont="1" applyFill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5" fillId="2" borderId="1" xfId="0" applyNumberFormat="1" applyFont="1" applyFill="1" applyBorder="1"/>
    <xf numFmtId="0" fontId="5" fillId="0" borderId="4" xfId="0" applyFont="1" applyBorder="1" applyAlignment="1">
      <alignment horizontal="left"/>
    </xf>
    <xf numFmtId="0" fontId="5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3" fontId="8" fillId="0" borderId="1" xfId="0" applyNumberFormat="1" applyFont="1" applyBorder="1"/>
    <xf numFmtId="3" fontId="9" fillId="0" borderId="1" xfId="0" applyNumberFormat="1" applyFont="1" applyBorder="1"/>
    <xf numFmtId="0" fontId="5" fillId="0" borderId="5" xfId="0" applyFont="1" applyBorder="1"/>
    <xf numFmtId="1" fontId="6" fillId="0" borderId="7" xfId="0" applyNumberFormat="1" applyFont="1" applyBorder="1" applyAlignment="1">
      <alignment horizontal="left"/>
    </xf>
    <xf numFmtId="1" fontId="5" fillId="0" borderId="7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0" fontId="5" fillId="0" borderId="7" xfId="0" applyFont="1" applyBorder="1"/>
    <xf numFmtId="3" fontId="5" fillId="0" borderId="1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3" fontId="8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4" fillId="0" borderId="7" xfId="0" applyFont="1" applyBorder="1"/>
    <xf numFmtId="3" fontId="5" fillId="0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4" fillId="0" borderId="3" xfId="0" applyFont="1" applyBorder="1"/>
    <xf numFmtId="0" fontId="0" fillId="0" borderId="0" xfId="0" applyFill="1"/>
    <xf numFmtId="0" fontId="4" fillId="0" borderId="8" xfId="0" applyFont="1" applyBorder="1" applyAlignment="1">
      <alignment horizontal="left"/>
    </xf>
    <xf numFmtId="4" fontId="7" fillId="0" borderId="1" xfId="0" applyNumberFormat="1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3" fontId="4" fillId="2" borderId="1" xfId="0" applyNumberFormat="1" applyFont="1" applyFill="1" applyBorder="1"/>
    <xf numFmtId="2" fontId="7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2" fontId="5" fillId="0" borderId="1" xfId="0" applyNumberFormat="1" applyFont="1" applyFill="1" applyBorder="1"/>
    <xf numFmtId="2" fontId="5" fillId="2" borderId="1" xfId="0" applyNumberFormat="1" applyFont="1" applyFill="1" applyBorder="1"/>
    <xf numFmtId="2" fontId="4" fillId="2" borderId="1" xfId="0" applyNumberFormat="1" applyFont="1" applyFill="1" applyBorder="1"/>
    <xf numFmtId="2" fontId="8" fillId="0" borderId="1" xfId="0" applyNumberFormat="1" applyFont="1" applyBorder="1"/>
    <xf numFmtId="2" fontId="9" fillId="0" borderId="1" xfId="0" applyNumberFormat="1" applyFont="1" applyBorder="1"/>
    <xf numFmtId="0" fontId="4" fillId="0" borderId="1" xfId="0" applyFont="1" applyBorder="1" applyAlignment="1">
      <alignment horizontal="left"/>
    </xf>
    <xf numFmtId="3" fontId="9" fillId="0" borderId="1" xfId="0" applyNumberFormat="1" applyFont="1" applyFill="1" applyBorder="1"/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/>
    <xf numFmtId="1" fontId="6" fillId="0" borderId="34" xfId="0" applyNumberFormat="1" applyFont="1" applyBorder="1" applyAlignment="1">
      <alignment horizontal="left"/>
    </xf>
    <xf numFmtId="1" fontId="5" fillId="0" borderId="34" xfId="0" applyNumberFormat="1" applyFont="1" applyBorder="1" applyAlignment="1">
      <alignment horizontal="left"/>
    </xf>
    <xf numFmtId="3" fontId="5" fillId="0" borderId="35" xfId="0" applyNumberFormat="1" applyFont="1" applyBorder="1"/>
    <xf numFmtId="1" fontId="4" fillId="0" borderId="34" xfId="0" applyNumberFormat="1" applyFont="1" applyBorder="1" applyAlignment="1">
      <alignment horizontal="left"/>
    </xf>
    <xf numFmtId="3" fontId="4" fillId="0" borderId="35" xfId="0" applyNumberFormat="1" applyFont="1" applyBorder="1"/>
    <xf numFmtId="0" fontId="5" fillId="0" borderId="34" xfId="0" applyFont="1" applyBorder="1"/>
    <xf numFmtId="0" fontId="4" fillId="0" borderId="34" xfId="0" applyFont="1" applyBorder="1"/>
    <xf numFmtId="3" fontId="5" fillId="0" borderId="4" xfId="0" applyNumberFormat="1" applyFont="1" applyBorder="1"/>
    <xf numFmtId="2" fontId="5" fillId="0" borderId="4" xfId="0" applyNumberFormat="1" applyFont="1" applyBorder="1"/>
    <xf numFmtId="3" fontId="5" fillId="0" borderId="37" xfId="0" applyNumberFormat="1" applyFont="1" applyBorder="1"/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left"/>
    </xf>
    <xf numFmtId="0" fontId="4" fillId="0" borderId="41" xfId="0" applyFont="1" applyBorder="1"/>
    <xf numFmtId="2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0" fillId="0" borderId="3" xfId="0" applyBorder="1" applyAlignment="1">
      <alignment vertical="top"/>
    </xf>
    <xf numFmtId="0" fontId="14" fillId="0" borderId="3" xfId="0" applyFont="1" applyBorder="1" applyAlignment="1">
      <alignment vertical="top"/>
    </xf>
    <xf numFmtId="2" fontId="8" fillId="0" borderId="1" xfId="0" applyNumberFormat="1" applyFont="1" applyFill="1" applyBorder="1"/>
    <xf numFmtId="2" fontId="9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49" fontId="4" fillId="0" borderId="12" xfId="0" applyNumberFormat="1" applyFont="1" applyBorder="1" applyAlignment="1">
      <alignment horizontal="left"/>
    </xf>
    <xf numFmtId="2" fontId="5" fillId="0" borderId="4" xfId="0" applyNumberFormat="1" applyFont="1" applyBorder="1" applyAlignment="1">
      <alignment horizontal="right"/>
    </xf>
    <xf numFmtId="0" fontId="0" fillId="0" borderId="44" xfId="0" applyBorder="1"/>
    <xf numFmtId="0" fontId="0" fillId="0" borderId="44" xfId="0" applyBorder="1" applyAlignment="1">
      <alignment horizontal="left"/>
    </xf>
    <xf numFmtId="3" fontId="5" fillId="4" borderId="1" xfId="0" applyNumberFormat="1" applyFont="1" applyFill="1" applyBorder="1"/>
    <xf numFmtId="0" fontId="5" fillId="0" borderId="46" xfId="0" applyFont="1" applyBorder="1"/>
    <xf numFmtId="0" fontId="4" fillId="0" borderId="8" xfId="0" applyFont="1" applyBorder="1"/>
    <xf numFmtId="0" fontId="5" fillId="0" borderId="47" xfId="0" applyFont="1" applyBorder="1"/>
    <xf numFmtId="0" fontId="4" fillId="0" borderId="48" xfId="0" applyFont="1" applyBorder="1"/>
    <xf numFmtId="0" fontId="5" fillId="0" borderId="48" xfId="0" applyFont="1" applyBorder="1"/>
    <xf numFmtId="0" fontId="4" fillId="0" borderId="50" xfId="0" applyFont="1" applyBorder="1" applyAlignment="1">
      <alignment horizontal="left"/>
    </xf>
    <xf numFmtId="3" fontId="4" fillId="0" borderId="51" xfId="0" applyNumberFormat="1" applyFont="1" applyBorder="1"/>
    <xf numFmtId="2" fontId="4" fillId="0" borderId="51" xfId="0" applyNumberFormat="1" applyFont="1" applyBorder="1"/>
    <xf numFmtId="3" fontId="4" fillId="0" borderId="52" xfId="0" applyNumberFormat="1" applyFont="1" applyBorder="1"/>
    <xf numFmtId="0" fontId="5" fillId="0" borderId="44" xfId="0" applyFont="1" applyBorder="1"/>
    <xf numFmtId="3" fontId="5" fillId="0" borderId="44" xfId="0" applyNumberFormat="1" applyFont="1" applyBorder="1"/>
    <xf numFmtId="2" fontId="5" fillId="0" borderId="44" xfId="0" applyNumberFormat="1" applyFont="1" applyBorder="1"/>
    <xf numFmtId="0" fontId="10" fillId="0" borderId="0" xfId="0" applyFont="1"/>
    <xf numFmtId="3" fontId="5" fillId="0" borderId="24" xfId="0" applyNumberFormat="1" applyFont="1" applyBorder="1"/>
    <xf numFmtId="0" fontId="6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3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4" fillId="0" borderId="29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3" fontId="12" fillId="3" borderId="9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7" xfId="0" applyBorder="1" applyAlignment="1"/>
    <xf numFmtId="0" fontId="4" fillId="0" borderId="7" xfId="0" applyFont="1" applyBorder="1" applyAlignment="1">
      <alignment horizontal="center" vertical="center" textRotation="90" wrapText="1"/>
    </xf>
    <xf numFmtId="0" fontId="0" fillId="0" borderId="7" xfId="0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2" xfId="0" applyFont="1" applyBorder="1" applyAlignment="1"/>
    <xf numFmtId="0" fontId="0" fillId="0" borderId="43" xfId="0" applyBorder="1" applyAlignment="1"/>
    <xf numFmtId="0" fontId="0" fillId="0" borderId="8" xfId="0" applyBorder="1" applyAlignment="1"/>
    <xf numFmtId="0" fontId="14" fillId="0" borderId="7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6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46" xfId="0" applyBorder="1" applyAlignment="1">
      <alignment vertical="center"/>
    </xf>
    <xf numFmtId="49" fontId="4" fillId="0" borderId="7" xfId="0" applyNumberFormat="1" applyFont="1" applyBorder="1" applyAlignment="1">
      <alignment horizontal="center" vertical="center" textRotation="90" wrapText="1"/>
    </xf>
    <xf numFmtId="0" fontId="0" fillId="0" borderId="3" xfId="0" applyBorder="1" applyAlignment="1"/>
    <xf numFmtId="0" fontId="17" fillId="0" borderId="44" xfId="0" applyFont="1" applyBorder="1"/>
    <xf numFmtId="0" fontId="18" fillId="0" borderId="0" xfId="0" applyFont="1"/>
    <xf numFmtId="0" fontId="17" fillId="0" borderId="0" xfId="0" applyFont="1"/>
    <xf numFmtId="0" fontId="19" fillId="0" borderId="0" xfId="0" applyFont="1"/>
    <xf numFmtId="0" fontId="17" fillId="0" borderId="14" xfId="0" applyFont="1" applyBorder="1"/>
    <xf numFmtId="0" fontId="17" fillId="0" borderId="23" xfId="0" applyFont="1" applyBorder="1"/>
    <xf numFmtId="0" fontId="17" fillId="0" borderId="17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9" fillId="0" borderId="27" xfId="0" applyFont="1" applyBorder="1"/>
    <xf numFmtId="0" fontId="19" fillId="0" borderId="28" xfId="0" applyFont="1" applyBorder="1"/>
    <xf numFmtId="0" fontId="18" fillId="0" borderId="44" xfId="0" applyFont="1" applyBorder="1"/>
    <xf numFmtId="44" fontId="18" fillId="0" borderId="56" xfId="0" applyNumberFormat="1" applyFont="1" applyBorder="1" applyAlignment="1"/>
    <xf numFmtId="44" fontId="17" fillId="0" borderId="57" xfId="0" applyNumberFormat="1" applyFont="1" applyBorder="1" applyAlignment="1"/>
    <xf numFmtId="0" fontId="20" fillId="0" borderId="0" xfId="0" applyFont="1"/>
    <xf numFmtId="0" fontId="18" fillId="0" borderId="44" xfId="0" applyFont="1" applyBorder="1" applyAlignment="1"/>
    <xf numFmtId="0" fontId="18" fillId="0" borderId="57" xfId="0" applyFont="1" applyBorder="1" applyAlignment="1"/>
    <xf numFmtId="0" fontId="21" fillId="0" borderId="5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 wrapText="1"/>
    </xf>
    <xf numFmtId="0" fontId="21" fillId="0" borderId="59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60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0" fontId="17" fillId="0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4"/>
  <sheetViews>
    <sheetView tabSelected="1" topLeftCell="A92" zoomScaleNormal="100" workbookViewId="0">
      <selection activeCell="H107" sqref="H107"/>
    </sheetView>
  </sheetViews>
  <sheetFormatPr defaultRowHeight="15" x14ac:dyDescent="0.25"/>
  <cols>
    <col min="1" max="1" width="2.5703125" customWidth="1"/>
    <col min="2" max="2" width="4.7109375" customWidth="1"/>
    <col min="4" max="4" width="7.85546875" customWidth="1"/>
    <col min="5" max="5" width="42.7109375" customWidth="1"/>
    <col min="6" max="6" width="11.7109375" customWidth="1"/>
    <col min="7" max="8" width="12.85546875" customWidth="1"/>
    <col min="9" max="10" width="11.7109375" customWidth="1"/>
    <col min="11" max="11" width="13.42578125" customWidth="1"/>
  </cols>
  <sheetData>
    <row r="1" spans="2:15" ht="0.75" customHeight="1" x14ac:dyDescent="0.25"/>
    <row r="2" spans="2:15" ht="18" customHeight="1" x14ac:dyDescent="0.25">
      <c r="B2" s="103" t="s">
        <v>278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2:15" ht="18" x14ac:dyDescent="0.25">
      <c r="B3" s="104" t="s">
        <v>277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2:15" x14ac:dyDescent="0.25">
      <c r="B4" s="106" t="s">
        <v>279</v>
      </c>
      <c r="C4" s="107"/>
      <c r="D4" s="107"/>
      <c r="E4" s="107"/>
      <c r="F4" s="107"/>
      <c r="G4" s="107"/>
      <c r="H4" s="107"/>
      <c r="I4" s="107"/>
      <c r="J4" s="107"/>
      <c r="K4" s="107"/>
    </row>
    <row r="5" spans="2:15" ht="17.25" customHeight="1" thickBot="1" x14ac:dyDescent="0.3">
      <c r="B5" s="108" t="s">
        <v>280</v>
      </c>
      <c r="C5" s="107"/>
      <c r="D5" s="107"/>
      <c r="E5" s="107"/>
      <c r="F5" s="107"/>
      <c r="G5" s="107"/>
      <c r="H5" s="107"/>
      <c r="I5" s="107"/>
      <c r="J5" s="107"/>
      <c r="K5" s="107"/>
    </row>
    <row r="6" spans="2:15" ht="4.5" hidden="1" customHeight="1" thickBot="1" x14ac:dyDescent="0.3"/>
    <row r="7" spans="2:15" ht="15.75" thickBot="1" x14ac:dyDescent="0.3">
      <c r="B7" s="120"/>
      <c r="C7" s="114" t="s">
        <v>243</v>
      </c>
      <c r="D7" s="111" t="s">
        <v>244</v>
      </c>
      <c r="E7" s="134" t="s">
        <v>1</v>
      </c>
      <c r="F7" s="117" t="s">
        <v>245</v>
      </c>
      <c r="G7" s="124" t="s">
        <v>265</v>
      </c>
      <c r="H7" s="130" t="s">
        <v>261</v>
      </c>
      <c r="I7" s="127" t="s">
        <v>258</v>
      </c>
      <c r="J7" s="130" t="s">
        <v>259</v>
      </c>
      <c r="K7" s="131" t="s">
        <v>260</v>
      </c>
    </row>
    <row r="8" spans="2:15" x14ac:dyDescent="0.25">
      <c r="B8" s="121"/>
      <c r="C8" s="115"/>
      <c r="D8" s="112"/>
      <c r="E8" s="135"/>
      <c r="F8" s="118"/>
      <c r="G8" s="125"/>
      <c r="H8" s="128"/>
      <c r="I8" s="128"/>
      <c r="J8" s="128"/>
      <c r="K8" s="132"/>
    </row>
    <row r="9" spans="2:15" ht="27" customHeight="1" thickBot="1" x14ac:dyDescent="0.3">
      <c r="B9" s="53"/>
      <c r="C9" s="116"/>
      <c r="D9" s="113"/>
      <c r="E9" s="136"/>
      <c r="F9" s="119"/>
      <c r="G9" s="126"/>
      <c r="H9" s="129"/>
      <c r="I9" s="129"/>
      <c r="J9" s="129"/>
      <c r="K9" s="133"/>
    </row>
    <row r="10" spans="2:15" ht="9.75" customHeight="1" x14ac:dyDescent="0.25">
      <c r="B10" s="54"/>
      <c r="C10" s="96" t="s">
        <v>2</v>
      </c>
      <c r="D10" s="97"/>
      <c r="E10" s="97"/>
      <c r="F10" s="97"/>
      <c r="G10" s="97"/>
      <c r="H10" s="97"/>
      <c r="I10" s="97"/>
      <c r="J10" s="97"/>
      <c r="K10" s="98"/>
    </row>
    <row r="11" spans="2:15" ht="15.75" x14ac:dyDescent="0.25">
      <c r="B11" s="55"/>
      <c r="C11" s="99"/>
      <c r="D11" s="97"/>
      <c r="E11" s="97"/>
      <c r="F11" s="97"/>
      <c r="G11" s="97"/>
      <c r="H11" s="97"/>
      <c r="I11" s="97"/>
      <c r="J11" s="97"/>
      <c r="K11" s="98"/>
    </row>
    <row r="12" spans="2:15" ht="13.5" customHeight="1" x14ac:dyDescent="0.25">
      <c r="B12" s="56"/>
      <c r="C12" s="100"/>
      <c r="D12" s="101"/>
      <c r="E12" s="101"/>
      <c r="F12" s="101"/>
      <c r="G12" s="101"/>
      <c r="H12" s="101"/>
      <c r="I12" s="101"/>
      <c r="J12" s="101"/>
      <c r="K12" s="102"/>
    </row>
    <row r="13" spans="2:15" ht="21" customHeight="1" x14ac:dyDescent="0.25">
      <c r="B13" s="58"/>
      <c r="C13" s="5">
        <v>100</v>
      </c>
      <c r="D13" s="5"/>
      <c r="E13" s="6" t="s">
        <v>3</v>
      </c>
      <c r="F13" s="6">
        <v>163833.22</v>
      </c>
      <c r="G13" s="7">
        <v>156709</v>
      </c>
      <c r="H13" s="44">
        <f>SUM(H14+H16+H23+H30)</f>
        <v>124515</v>
      </c>
      <c r="I13" s="7">
        <f>SUM(I14+I16+I23+I30)</f>
        <v>169543</v>
      </c>
      <c r="J13" s="7">
        <f>SUM(J14+J16+J23+J30)</f>
        <v>173689</v>
      </c>
      <c r="K13" s="59">
        <f>SUM(K14+K16+K23+K30)</f>
        <v>173189</v>
      </c>
    </row>
    <row r="14" spans="2:15" x14ac:dyDescent="0.25">
      <c r="B14" s="58"/>
      <c r="C14" s="5">
        <v>111</v>
      </c>
      <c r="D14" s="5"/>
      <c r="E14" s="6" t="s">
        <v>4</v>
      </c>
      <c r="F14" s="40">
        <v>134230.51</v>
      </c>
      <c r="G14" s="7">
        <v>132000</v>
      </c>
      <c r="H14" s="44">
        <f>SUM(H15)</f>
        <v>110632.92</v>
      </c>
      <c r="I14" s="7">
        <f>SUM(I15)</f>
        <v>145000</v>
      </c>
      <c r="J14" s="7">
        <f>SUM(J15)</f>
        <v>148000</v>
      </c>
      <c r="K14" s="59">
        <f>SUM(K15)</f>
        <v>147500</v>
      </c>
    </row>
    <row r="15" spans="2:15" x14ac:dyDescent="0.25">
      <c r="B15" s="56"/>
      <c r="C15" s="2">
        <v>111003</v>
      </c>
      <c r="D15" s="2">
        <v>41</v>
      </c>
      <c r="E15" s="8" t="s">
        <v>5</v>
      </c>
      <c r="F15" s="39">
        <v>134230.51</v>
      </c>
      <c r="G15" s="4">
        <v>132000</v>
      </c>
      <c r="H15" s="43">
        <v>110632.92</v>
      </c>
      <c r="I15" s="4">
        <v>145000</v>
      </c>
      <c r="J15" s="4">
        <v>148000</v>
      </c>
      <c r="K15" s="57">
        <v>147500</v>
      </c>
    </row>
    <row r="16" spans="2:15" x14ac:dyDescent="0.25">
      <c r="B16" s="58"/>
      <c r="C16" s="5">
        <v>120</v>
      </c>
      <c r="D16" s="5"/>
      <c r="E16" s="6" t="s">
        <v>6</v>
      </c>
      <c r="F16" s="6">
        <v>19214.490000000002</v>
      </c>
      <c r="G16" s="7">
        <v>14006</v>
      </c>
      <c r="H16" s="44">
        <f>SUM(H18:H22)</f>
        <v>5729.47</v>
      </c>
      <c r="I16" s="7">
        <f>SUM(I18:I22)</f>
        <v>14006</v>
      </c>
      <c r="J16" s="7">
        <f>SUM(J18:J22)</f>
        <v>14006</v>
      </c>
      <c r="K16" s="59">
        <f>SUM(K18:K22)</f>
        <v>14006</v>
      </c>
      <c r="O16" t="s">
        <v>0</v>
      </c>
    </row>
    <row r="17" spans="2:11" x14ac:dyDescent="0.25">
      <c r="B17" s="56"/>
      <c r="C17" s="2">
        <v>121</v>
      </c>
      <c r="D17" s="2"/>
      <c r="E17" s="3" t="s">
        <v>7</v>
      </c>
      <c r="F17" s="3"/>
      <c r="G17" s="4"/>
      <c r="H17" s="45"/>
      <c r="I17" s="4"/>
      <c r="J17" s="4"/>
      <c r="K17" s="57"/>
    </row>
    <row r="18" spans="2:11" x14ac:dyDescent="0.25">
      <c r="B18" s="56"/>
      <c r="C18" s="2">
        <v>121001</v>
      </c>
      <c r="D18" s="2">
        <v>41</v>
      </c>
      <c r="E18" s="3" t="s">
        <v>8</v>
      </c>
      <c r="F18" s="3">
        <v>1959.75</v>
      </c>
      <c r="G18" s="4">
        <v>2000</v>
      </c>
      <c r="H18" s="45">
        <v>1574.74</v>
      </c>
      <c r="I18" s="4">
        <v>2000</v>
      </c>
      <c r="J18" s="4">
        <v>2000</v>
      </c>
      <c r="K18" s="57">
        <v>2000</v>
      </c>
    </row>
    <row r="19" spans="2:11" x14ac:dyDescent="0.25">
      <c r="B19" s="56"/>
      <c r="C19" s="2">
        <v>121001</v>
      </c>
      <c r="D19" s="2">
        <v>41</v>
      </c>
      <c r="E19" s="3" t="s">
        <v>9</v>
      </c>
      <c r="F19" s="3">
        <v>14407.58</v>
      </c>
      <c r="G19" s="4">
        <v>9300</v>
      </c>
      <c r="H19" s="45">
        <v>2022.71</v>
      </c>
      <c r="I19" s="4">
        <v>9300</v>
      </c>
      <c r="J19" s="4">
        <v>9300</v>
      </c>
      <c r="K19" s="57">
        <v>9300</v>
      </c>
    </row>
    <row r="20" spans="2:11" x14ac:dyDescent="0.25">
      <c r="B20" s="56"/>
      <c r="C20" s="2">
        <v>121002</v>
      </c>
      <c r="D20" s="2">
        <v>41</v>
      </c>
      <c r="E20" s="3" t="s">
        <v>10</v>
      </c>
      <c r="F20" s="3">
        <v>1813.34</v>
      </c>
      <c r="G20" s="4">
        <v>1820</v>
      </c>
      <c r="H20" s="45">
        <v>1522.04</v>
      </c>
      <c r="I20" s="4">
        <v>1820</v>
      </c>
      <c r="J20" s="4">
        <v>1820</v>
      </c>
      <c r="K20" s="57">
        <v>1820</v>
      </c>
    </row>
    <row r="21" spans="2:11" x14ac:dyDescent="0.25">
      <c r="B21" s="56"/>
      <c r="C21" s="2">
        <v>121002</v>
      </c>
      <c r="D21" s="2">
        <v>41</v>
      </c>
      <c r="E21" s="3" t="s">
        <v>11</v>
      </c>
      <c r="F21" s="3">
        <v>959.39</v>
      </c>
      <c r="G21" s="4">
        <v>800</v>
      </c>
      <c r="H21" s="45">
        <v>532.54999999999995</v>
      </c>
      <c r="I21" s="4">
        <v>800</v>
      </c>
      <c r="J21" s="4">
        <v>800</v>
      </c>
      <c r="K21" s="57">
        <v>800</v>
      </c>
    </row>
    <row r="22" spans="2:11" x14ac:dyDescent="0.25">
      <c r="B22" s="56"/>
      <c r="C22" s="2">
        <v>121003</v>
      </c>
      <c r="D22" s="2">
        <v>41</v>
      </c>
      <c r="E22" s="3" t="s">
        <v>12</v>
      </c>
      <c r="F22" s="3">
        <v>77.430000000000007</v>
      </c>
      <c r="G22" s="4">
        <v>86</v>
      </c>
      <c r="H22" s="45">
        <v>77.430000000000007</v>
      </c>
      <c r="I22" s="4">
        <v>86</v>
      </c>
      <c r="J22" s="4">
        <v>86</v>
      </c>
      <c r="K22" s="57">
        <v>86</v>
      </c>
    </row>
    <row r="23" spans="2:11" x14ac:dyDescent="0.25">
      <c r="B23" s="58"/>
      <c r="C23" s="5">
        <v>130</v>
      </c>
      <c r="D23" s="5"/>
      <c r="E23" s="6" t="s">
        <v>13</v>
      </c>
      <c r="F23" s="6">
        <v>9857.1200000000008</v>
      </c>
      <c r="G23" s="7">
        <v>10172</v>
      </c>
      <c r="H23" s="44">
        <f>SUM(H25:H29)</f>
        <v>7621.51</v>
      </c>
      <c r="I23" s="7">
        <f>SUM(I25:I29)</f>
        <v>10006</v>
      </c>
      <c r="J23" s="7">
        <f>SUM(J25:J29)</f>
        <v>11152</v>
      </c>
      <c r="K23" s="59">
        <f>SUM(K25:K29)</f>
        <v>11152</v>
      </c>
    </row>
    <row r="24" spans="2:11" x14ac:dyDescent="0.25">
      <c r="B24" s="56"/>
      <c r="C24" s="2">
        <v>133</v>
      </c>
      <c r="D24" s="2">
        <v>41</v>
      </c>
      <c r="E24" s="3" t="s">
        <v>14</v>
      </c>
      <c r="F24" s="3"/>
      <c r="G24" s="4"/>
      <c r="H24" s="45"/>
      <c r="I24" s="4"/>
      <c r="J24" s="4"/>
      <c r="K24" s="57"/>
    </row>
    <row r="25" spans="2:11" x14ac:dyDescent="0.25">
      <c r="B25" s="56"/>
      <c r="C25" s="2">
        <v>133001</v>
      </c>
      <c r="D25" s="2">
        <v>41</v>
      </c>
      <c r="E25" s="3" t="s">
        <v>15</v>
      </c>
      <c r="F25" s="3">
        <v>520</v>
      </c>
      <c r="G25" s="4">
        <v>520</v>
      </c>
      <c r="H25" s="45">
        <v>415</v>
      </c>
      <c r="I25" s="4">
        <v>520</v>
      </c>
      <c r="J25" s="4">
        <v>520</v>
      </c>
      <c r="K25" s="57">
        <v>520</v>
      </c>
    </row>
    <row r="26" spans="2:11" x14ac:dyDescent="0.25">
      <c r="B26" s="56"/>
      <c r="C26" s="2">
        <v>133013</v>
      </c>
      <c r="D26" s="2">
        <v>41</v>
      </c>
      <c r="E26" s="3" t="s">
        <v>16</v>
      </c>
      <c r="F26" s="3">
        <v>8638.9500000000007</v>
      </c>
      <c r="G26" s="4">
        <v>8900</v>
      </c>
      <c r="H26" s="45">
        <v>6840.51</v>
      </c>
      <c r="I26" s="4">
        <v>8900</v>
      </c>
      <c r="J26" s="4">
        <v>9800</v>
      </c>
      <c r="K26" s="57">
        <v>9800</v>
      </c>
    </row>
    <row r="27" spans="2:11" x14ac:dyDescent="0.25">
      <c r="B27" s="56"/>
      <c r="C27" s="2">
        <v>133013</v>
      </c>
      <c r="D27" s="2">
        <v>41</v>
      </c>
      <c r="E27" s="3" t="s">
        <v>17</v>
      </c>
      <c r="F27" s="3">
        <v>582.16999999999996</v>
      </c>
      <c r="G27" s="4">
        <v>520</v>
      </c>
      <c r="H27" s="45">
        <v>300</v>
      </c>
      <c r="I27" s="4">
        <v>520</v>
      </c>
      <c r="J27" s="4">
        <v>600</v>
      </c>
      <c r="K27" s="57">
        <v>600</v>
      </c>
    </row>
    <row r="28" spans="2:11" x14ac:dyDescent="0.25">
      <c r="B28" s="56"/>
      <c r="C28" s="2">
        <v>133003</v>
      </c>
      <c r="D28" s="2">
        <v>41</v>
      </c>
      <c r="E28" s="3" t="s">
        <v>18</v>
      </c>
      <c r="F28" s="3">
        <v>66</v>
      </c>
      <c r="G28" s="4">
        <v>132</v>
      </c>
      <c r="H28" s="45">
        <v>66</v>
      </c>
      <c r="I28" s="9">
        <v>66</v>
      </c>
      <c r="J28" s="4">
        <v>132</v>
      </c>
      <c r="K28" s="57">
        <v>132</v>
      </c>
    </row>
    <row r="29" spans="2:11" x14ac:dyDescent="0.25">
      <c r="B29" s="56"/>
      <c r="C29" s="2">
        <v>133004</v>
      </c>
      <c r="D29" s="2">
        <v>41</v>
      </c>
      <c r="E29" s="3" t="s">
        <v>19</v>
      </c>
      <c r="F29" s="3">
        <v>50</v>
      </c>
      <c r="G29" s="9">
        <v>100</v>
      </c>
      <c r="H29" s="46">
        <v>0</v>
      </c>
      <c r="I29" s="9">
        <v>0</v>
      </c>
      <c r="J29" s="4">
        <v>100</v>
      </c>
      <c r="K29" s="57">
        <v>100</v>
      </c>
    </row>
    <row r="30" spans="2:11" x14ac:dyDescent="0.25">
      <c r="B30" s="56"/>
      <c r="C30" s="5">
        <v>134</v>
      </c>
      <c r="D30" s="5"/>
      <c r="E30" s="6" t="s">
        <v>20</v>
      </c>
      <c r="F30" s="6">
        <v>531.1</v>
      </c>
      <c r="G30" s="7">
        <v>531</v>
      </c>
      <c r="H30" s="44">
        <f>SUM(H31)</f>
        <v>531.1</v>
      </c>
      <c r="I30" s="7">
        <f>SUM(I31)</f>
        <v>531</v>
      </c>
      <c r="J30" s="7">
        <f>SUM(J31)</f>
        <v>531</v>
      </c>
      <c r="K30" s="59">
        <f>SUM(K31)</f>
        <v>531</v>
      </c>
    </row>
    <row r="31" spans="2:11" x14ac:dyDescent="0.25">
      <c r="B31" s="56"/>
      <c r="C31" s="2">
        <v>134001</v>
      </c>
      <c r="D31" s="2">
        <v>41</v>
      </c>
      <c r="E31" s="3" t="s">
        <v>21</v>
      </c>
      <c r="F31" s="3">
        <v>531.1</v>
      </c>
      <c r="G31" s="4">
        <v>531</v>
      </c>
      <c r="H31" s="45">
        <v>531.1</v>
      </c>
      <c r="I31" s="4">
        <v>531</v>
      </c>
      <c r="J31" s="4">
        <v>531</v>
      </c>
      <c r="K31" s="57">
        <v>531</v>
      </c>
    </row>
    <row r="32" spans="2:11" ht="21" customHeight="1" x14ac:dyDescent="0.25">
      <c r="B32" s="58"/>
      <c r="C32" s="5">
        <v>200</v>
      </c>
      <c r="D32" s="5"/>
      <c r="E32" s="6" t="s">
        <v>22</v>
      </c>
      <c r="F32" s="6">
        <v>22151.75</v>
      </c>
      <c r="G32" s="7">
        <v>16999</v>
      </c>
      <c r="H32" s="44">
        <f>SUM(H33+H46+H49+H70+H72+H74)</f>
        <v>12939.420000000002</v>
      </c>
      <c r="I32" s="7">
        <f>SUM(I33+I46+I49+I70+I72+I74)</f>
        <v>14947.77</v>
      </c>
      <c r="J32" s="7">
        <v>15825</v>
      </c>
      <c r="K32" s="59">
        <v>16838</v>
      </c>
    </row>
    <row r="33" spans="2:11" x14ac:dyDescent="0.25">
      <c r="B33" s="58"/>
      <c r="C33" s="5">
        <v>212</v>
      </c>
      <c r="D33" s="5"/>
      <c r="E33" s="6" t="s">
        <v>23</v>
      </c>
      <c r="F33" s="6">
        <v>9943.51</v>
      </c>
      <c r="G33" s="7">
        <v>10528</v>
      </c>
      <c r="H33" s="44">
        <f>SUM(H34:H45)</f>
        <v>6951.6200000000008</v>
      </c>
      <c r="I33" s="7">
        <f>SUM(I34:I45)</f>
        <v>7164.77</v>
      </c>
      <c r="J33" s="7">
        <f>SUM(J34:J45)</f>
        <v>8499</v>
      </c>
      <c r="K33" s="59">
        <f>SUM(K34:K45)</f>
        <v>8717</v>
      </c>
    </row>
    <row r="34" spans="2:11" x14ac:dyDescent="0.25">
      <c r="B34" s="58"/>
      <c r="C34" s="2">
        <v>212002</v>
      </c>
      <c r="D34" s="2">
        <v>41</v>
      </c>
      <c r="E34" s="3" t="s">
        <v>24</v>
      </c>
      <c r="F34" s="3">
        <v>428</v>
      </c>
      <c r="G34" s="4">
        <v>240</v>
      </c>
      <c r="H34" s="45">
        <v>0</v>
      </c>
      <c r="I34" s="4">
        <v>240</v>
      </c>
      <c r="J34" s="4">
        <v>240</v>
      </c>
      <c r="K34" s="57">
        <v>240</v>
      </c>
    </row>
    <row r="35" spans="2:11" x14ac:dyDescent="0.25">
      <c r="B35" s="56"/>
      <c r="C35" s="2">
        <v>212002</v>
      </c>
      <c r="D35" s="2">
        <v>41</v>
      </c>
      <c r="E35" s="3" t="s">
        <v>25</v>
      </c>
      <c r="F35" s="3">
        <v>1884.06</v>
      </c>
      <c r="G35" s="9">
        <v>1883</v>
      </c>
      <c r="H35" s="46">
        <v>1739.33</v>
      </c>
      <c r="I35" s="9">
        <v>1739</v>
      </c>
      <c r="J35" s="4">
        <v>1739</v>
      </c>
      <c r="K35" s="57">
        <v>1739</v>
      </c>
    </row>
    <row r="36" spans="2:11" x14ac:dyDescent="0.25">
      <c r="B36" s="56"/>
      <c r="C36" s="2">
        <v>212002</v>
      </c>
      <c r="D36" s="2">
        <v>41</v>
      </c>
      <c r="E36" s="3" t="s">
        <v>266</v>
      </c>
      <c r="F36" s="3">
        <v>0</v>
      </c>
      <c r="G36" s="9">
        <v>0</v>
      </c>
      <c r="H36" s="46">
        <v>3</v>
      </c>
      <c r="I36" s="9">
        <v>0</v>
      </c>
      <c r="J36" s="4">
        <v>12</v>
      </c>
      <c r="K36" s="57">
        <v>12</v>
      </c>
    </row>
    <row r="37" spans="2:11" x14ac:dyDescent="0.25">
      <c r="B37" s="56"/>
      <c r="C37" s="2">
        <v>212002</v>
      </c>
      <c r="D37" s="2">
        <v>41</v>
      </c>
      <c r="E37" s="3" t="s">
        <v>26</v>
      </c>
      <c r="F37" s="3">
        <v>169.77</v>
      </c>
      <c r="G37" s="4">
        <v>170</v>
      </c>
      <c r="H37" s="45">
        <v>169.77</v>
      </c>
      <c r="I37" s="4">
        <v>169.77</v>
      </c>
      <c r="J37" s="4">
        <v>170</v>
      </c>
      <c r="K37" s="57">
        <v>170</v>
      </c>
    </row>
    <row r="38" spans="2:11" x14ac:dyDescent="0.25">
      <c r="B38" s="56"/>
      <c r="C38" s="2">
        <v>212003</v>
      </c>
      <c r="D38" s="2">
        <v>41</v>
      </c>
      <c r="E38" s="3" t="s">
        <v>27</v>
      </c>
      <c r="F38" s="3">
        <v>326.5</v>
      </c>
      <c r="G38" s="4">
        <v>400</v>
      </c>
      <c r="H38" s="45">
        <v>372</v>
      </c>
      <c r="I38" s="4">
        <v>400</v>
      </c>
      <c r="J38" s="4">
        <v>500</v>
      </c>
      <c r="K38" s="57">
        <v>500</v>
      </c>
    </row>
    <row r="39" spans="2:11" x14ac:dyDescent="0.25">
      <c r="B39" s="56"/>
      <c r="C39" s="2">
        <v>212003</v>
      </c>
      <c r="D39" s="2">
        <v>41</v>
      </c>
      <c r="E39" s="3" t="s">
        <v>28</v>
      </c>
      <c r="F39" s="3">
        <v>707.04</v>
      </c>
      <c r="G39" s="4">
        <v>707</v>
      </c>
      <c r="H39" s="45">
        <v>534.28</v>
      </c>
      <c r="I39" s="4">
        <v>707</v>
      </c>
      <c r="J39" s="4">
        <v>707</v>
      </c>
      <c r="K39" s="57">
        <v>707</v>
      </c>
    </row>
    <row r="40" spans="2:11" x14ac:dyDescent="0.25">
      <c r="B40" s="56"/>
      <c r="C40" s="2">
        <v>212003</v>
      </c>
      <c r="D40" s="2">
        <v>41</v>
      </c>
      <c r="E40" s="3" t="s">
        <v>29</v>
      </c>
      <c r="F40" s="3">
        <v>2331.84</v>
      </c>
      <c r="G40" s="4">
        <v>0</v>
      </c>
      <c r="H40" s="45">
        <v>0</v>
      </c>
      <c r="I40" s="4">
        <v>0</v>
      </c>
      <c r="J40" s="4">
        <v>0</v>
      </c>
      <c r="K40" s="57">
        <v>0</v>
      </c>
    </row>
    <row r="41" spans="2:11" x14ac:dyDescent="0.25">
      <c r="B41" s="56"/>
      <c r="C41" s="2">
        <v>212003</v>
      </c>
      <c r="D41" s="2">
        <v>41</v>
      </c>
      <c r="E41" s="3" t="s">
        <v>30</v>
      </c>
      <c r="F41" s="3">
        <v>1553</v>
      </c>
      <c r="G41" s="4">
        <v>1864</v>
      </c>
      <c r="H41" s="45">
        <v>1553</v>
      </c>
      <c r="I41" s="4">
        <v>1864</v>
      </c>
      <c r="J41" s="4">
        <v>1864</v>
      </c>
      <c r="K41" s="57">
        <v>1864</v>
      </c>
    </row>
    <row r="42" spans="2:11" x14ac:dyDescent="0.25">
      <c r="B42" s="60"/>
      <c r="C42" s="10">
        <v>212003</v>
      </c>
      <c r="D42" s="10">
        <v>41</v>
      </c>
      <c r="E42" s="3" t="s">
        <v>31</v>
      </c>
      <c r="F42" s="3">
        <v>0</v>
      </c>
      <c r="G42" s="4">
        <v>630</v>
      </c>
      <c r="H42" s="45">
        <v>630.67999999999995</v>
      </c>
      <c r="I42" s="9">
        <v>665</v>
      </c>
      <c r="J42" s="4">
        <v>665</v>
      </c>
      <c r="K42" s="57">
        <v>665</v>
      </c>
    </row>
    <row r="43" spans="2:11" x14ac:dyDescent="0.25">
      <c r="B43" s="60"/>
      <c r="C43" s="10">
        <v>212003</v>
      </c>
      <c r="D43" s="10">
        <v>41</v>
      </c>
      <c r="E43" s="3" t="s">
        <v>32</v>
      </c>
      <c r="F43" s="3">
        <v>1100</v>
      </c>
      <c r="G43" s="4">
        <v>1200</v>
      </c>
      <c r="H43" s="45">
        <v>1000</v>
      </c>
      <c r="I43" s="4">
        <v>1200</v>
      </c>
      <c r="J43" s="4">
        <v>1200</v>
      </c>
      <c r="K43" s="57">
        <v>1200</v>
      </c>
    </row>
    <row r="44" spans="2:11" x14ac:dyDescent="0.25">
      <c r="B44" s="60"/>
      <c r="C44" s="10">
        <v>212003</v>
      </c>
      <c r="D44" s="10">
        <v>41</v>
      </c>
      <c r="E44" s="3" t="s">
        <v>33</v>
      </c>
      <c r="F44" s="3">
        <v>119.64</v>
      </c>
      <c r="G44" s="4">
        <v>120</v>
      </c>
      <c r="H44" s="45">
        <v>135</v>
      </c>
      <c r="I44" s="4">
        <v>180</v>
      </c>
      <c r="J44" s="4">
        <v>180</v>
      </c>
      <c r="K44" s="57">
        <v>180</v>
      </c>
    </row>
    <row r="45" spans="2:11" x14ac:dyDescent="0.25">
      <c r="B45" s="60"/>
      <c r="C45" s="10">
        <v>212003</v>
      </c>
      <c r="D45" s="10">
        <v>41</v>
      </c>
      <c r="E45" s="3" t="s">
        <v>267</v>
      </c>
      <c r="F45" s="3">
        <v>1323.66</v>
      </c>
      <c r="G45" s="4">
        <v>1222</v>
      </c>
      <c r="H45" s="45">
        <v>814.56</v>
      </c>
      <c r="I45" s="9">
        <v>0</v>
      </c>
      <c r="J45" s="4">
        <v>1222</v>
      </c>
      <c r="K45" s="57">
        <v>1440</v>
      </c>
    </row>
    <row r="46" spans="2:11" x14ac:dyDescent="0.25">
      <c r="B46" s="61"/>
      <c r="C46" s="69">
        <v>221</v>
      </c>
      <c r="D46" s="69"/>
      <c r="E46" s="6" t="s">
        <v>34</v>
      </c>
      <c r="F46" s="6">
        <v>1409.69</v>
      </c>
      <c r="G46" s="7">
        <v>900</v>
      </c>
      <c r="H46" s="44">
        <f>SUM(H47:H48)</f>
        <v>630.52</v>
      </c>
      <c r="I46" s="7">
        <f>SUM(I47:I48)</f>
        <v>850</v>
      </c>
      <c r="J46" s="7">
        <f>SUM(J47:J48)</f>
        <v>1000</v>
      </c>
      <c r="K46" s="59">
        <f>SUM(K47:K48)</f>
        <v>1050</v>
      </c>
    </row>
    <row r="47" spans="2:11" x14ac:dyDescent="0.25">
      <c r="B47" s="60"/>
      <c r="C47" s="10">
        <v>221004</v>
      </c>
      <c r="D47" s="10">
        <v>41</v>
      </c>
      <c r="E47" s="3" t="s">
        <v>35</v>
      </c>
      <c r="F47" s="3">
        <v>1242.5999999999999</v>
      </c>
      <c r="G47" s="4">
        <v>800</v>
      </c>
      <c r="H47" s="45">
        <v>630.52</v>
      </c>
      <c r="I47" s="4">
        <v>800</v>
      </c>
      <c r="J47" s="4">
        <v>850</v>
      </c>
      <c r="K47" s="57">
        <v>900</v>
      </c>
    </row>
    <row r="48" spans="2:11" x14ac:dyDescent="0.25">
      <c r="B48" s="60"/>
      <c r="C48" s="10">
        <v>222003</v>
      </c>
      <c r="D48" s="10">
        <v>41</v>
      </c>
      <c r="E48" s="3" t="s">
        <v>36</v>
      </c>
      <c r="F48" s="3">
        <v>167.09</v>
      </c>
      <c r="G48" s="4">
        <v>100</v>
      </c>
      <c r="H48" s="45">
        <v>0</v>
      </c>
      <c r="I48" s="4">
        <v>50</v>
      </c>
      <c r="J48" s="4">
        <v>150</v>
      </c>
      <c r="K48" s="57">
        <v>150</v>
      </c>
    </row>
    <row r="49" spans="2:11" x14ac:dyDescent="0.25">
      <c r="B49" s="61"/>
      <c r="C49" s="69">
        <v>223</v>
      </c>
      <c r="D49" s="69"/>
      <c r="E49" s="6" t="s">
        <v>37</v>
      </c>
      <c r="F49" s="6">
        <v>9912.59</v>
      </c>
      <c r="G49" s="7">
        <v>7143</v>
      </c>
      <c r="H49" s="44">
        <f>SUM(H50:H69)</f>
        <v>5228.9399999999996</v>
      </c>
      <c r="I49" s="7">
        <f>SUM(I50:I69)</f>
        <v>6793</v>
      </c>
      <c r="J49" s="7">
        <f>SUM(J50:J69)</f>
        <v>6193</v>
      </c>
      <c r="K49" s="59">
        <f>SUM(K50:K69)</f>
        <v>6828</v>
      </c>
    </row>
    <row r="50" spans="2:11" x14ac:dyDescent="0.25">
      <c r="B50" s="60"/>
      <c r="C50" s="10">
        <v>223001</v>
      </c>
      <c r="D50" s="10">
        <v>41</v>
      </c>
      <c r="E50" s="3" t="s">
        <v>38</v>
      </c>
      <c r="F50" s="3">
        <v>704.37</v>
      </c>
      <c r="G50" s="4">
        <v>600</v>
      </c>
      <c r="H50" s="45">
        <v>41</v>
      </c>
      <c r="I50" s="4">
        <v>500</v>
      </c>
      <c r="J50" s="4">
        <v>500</v>
      </c>
      <c r="K50" s="57">
        <v>500</v>
      </c>
    </row>
    <row r="51" spans="2:11" x14ac:dyDescent="0.25">
      <c r="B51" s="60"/>
      <c r="C51" s="10">
        <v>223001</v>
      </c>
      <c r="D51" s="10">
        <v>41</v>
      </c>
      <c r="E51" s="3" t="s">
        <v>39</v>
      </c>
      <c r="F51" s="3">
        <v>283.68</v>
      </c>
      <c r="G51" s="4">
        <v>500</v>
      </c>
      <c r="H51" s="45">
        <v>263.45999999999998</v>
      </c>
      <c r="I51" s="4">
        <v>300</v>
      </c>
      <c r="J51" s="4">
        <v>400</v>
      </c>
      <c r="K51" s="57">
        <v>500</v>
      </c>
    </row>
    <row r="52" spans="2:11" x14ac:dyDescent="0.25">
      <c r="B52" s="60"/>
      <c r="C52" s="10">
        <v>223001</v>
      </c>
      <c r="D52" s="10">
        <v>41</v>
      </c>
      <c r="E52" s="3" t="s">
        <v>40</v>
      </c>
      <c r="F52" s="3">
        <v>785</v>
      </c>
      <c r="G52" s="4">
        <v>750</v>
      </c>
      <c r="H52" s="45">
        <v>698</v>
      </c>
      <c r="I52" s="4">
        <v>750</v>
      </c>
      <c r="J52" s="4">
        <v>750</v>
      </c>
      <c r="K52" s="57">
        <v>800</v>
      </c>
    </row>
    <row r="53" spans="2:11" x14ac:dyDescent="0.25">
      <c r="B53" s="60"/>
      <c r="C53" s="10">
        <v>223001</v>
      </c>
      <c r="D53" s="10">
        <v>41</v>
      </c>
      <c r="E53" s="3" t="s">
        <v>41</v>
      </c>
      <c r="F53" s="3">
        <v>4.3</v>
      </c>
      <c r="G53" s="4">
        <v>10</v>
      </c>
      <c r="H53" s="45">
        <v>10.8</v>
      </c>
      <c r="I53" s="4">
        <v>10</v>
      </c>
      <c r="J53" s="4">
        <v>10</v>
      </c>
      <c r="K53" s="57">
        <v>15</v>
      </c>
    </row>
    <row r="54" spans="2:11" x14ac:dyDescent="0.25">
      <c r="B54" s="60"/>
      <c r="C54" s="10">
        <v>223001</v>
      </c>
      <c r="D54" s="10">
        <v>41</v>
      </c>
      <c r="E54" s="3" t="s">
        <v>42</v>
      </c>
      <c r="F54" s="3">
        <v>84</v>
      </c>
      <c r="G54" s="4">
        <v>100</v>
      </c>
      <c r="H54" s="45">
        <v>79</v>
      </c>
      <c r="I54" s="4">
        <v>100</v>
      </c>
      <c r="J54" s="4">
        <v>100</v>
      </c>
      <c r="K54" s="57">
        <v>120</v>
      </c>
    </row>
    <row r="55" spans="2:11" x14ac:dyDescent="0.25">
      <c r="B55" s="60"/>
      <c r="C55" s="10">
        <v>223001</v>
      </c>
      <c r="D55" s="10">
        <v>41</v>
      </c>
      <c r="E55" s="3" t="s">
        <v>43</v>
      </c>
      <c r="F55" s="3">
        <v>183.1</v>
      </c>
      <c r="G55" s="4">
        <v>183</v>
      </c>
      <c r="H55" s="45">
        <v>183.1</v>
      </c>
      <c r="I55" s="4">
        <v>183</v>
      </c>
      <c r="J55" s="4">
        <v>183</v>
      </c>
      <c r="K55" s="57">
        <v>183</v>
      </c>
    </row>
    <row r="56" spans="2:11" x14ac:dyDescent="0.25">
      <c r="B56" s="60"/>
      <c r="C56" s="10">
        <v>223001</v>
      </c>
      <c r="D56" s="10">
        <v>41</v>
      </c>
      <c r="E56" s="3" t="s">
        <v>44</v>
      </c>
      <c r="F56" s="3">
        <v>20.7</v>
      </c>
      <c r="G56" s="4">
        <v>100</v>
      </c>
      <c r="H56" s="45">
        <v>36.950000000000003</v>
      </c>
      <c r="I56" s="4">
        <v>100</v>
      </c>
      <c r="J56" s="4">
        <v>100</v>
      </c>
      <c r="K56" s="57">
        <v>120</v>
      </c>
    </row>
    <row r="57" spans="2:11" x14ac:dyDescent="0.25">
      <c r="B57" s="60"/>
      <c r="C57" s="10">
        <v>223001</v>
      </c>
      <c r="D57" s="10">
        <v>41</v>
      </c>
      <c r="E57" s="3" t="s">
        <v>45</v>
      </c>
      <c r="F57" s="3">
        <v>75.349999999999994</v>
      </c>
      <c r="G57" s="4">
        <v>200</v>
      </c>
      <c r="H57" s="45">
        <v>18</v>
      </c>
      <c r="I57" s="4">
        <v>100</v>
      </c>
      <c r="J57" s="4">
        <v>150</v>
      </c>
      <c r="K57" s="57">
        <v>200</v>
      </c>
    </row>
    <row r="58" spans="2:11" x14ac:dyDescent="0.25">
      <c r="B58" s="60"/>
      <c r="C58" s="10">
        <v>223001</v>
      </c>
      <c r="D58" s="10">
        <v>41</v>
      </c>
      <c r="E58" s="3" t="s">
        <v>46</v>
      </c>
      <c r="F58" s="3">
        <v>2</v>
      </c>
      <c r="G58" s="4">
        <v>800</v>
      </c>
      <c r="H58" s="45">
        <v>1344.6</v>
      </c>
      <c r="I58" s="9">
        <v>1000</v>
      </c>
      <c r="J58" s="4">
        <v>0</v>
      </c>
      <c r="K58" s="57">
        <v>0</v>
      </c>
    </row>
    <row r="59" spans="2:11" x14ac:dyDescent="0.25">
      <c r="B59" s="60"/>
      <c r="C59" s="10">
        <v>223001</v>
      </c>
      <c r="D59" s="10">
        <v>41</v>
      </c>
      <c r="E59" s="3" t="s">
        <v>47</v>
      </c>
      <c r="F59" s="3">
        <v>100.13</v>
      </c>
      <c r="G59" s="4">
        <v>150</v>
      </c>
      <c r="H59" s="45">
        <v>5.53</v>
      </c>
      <c r="I59" s="4">
        <v>100</v>
      </c>
      <c r="J59" s="4">
        <v>100</v>
      </c>
      <c r="K59" s="57">
        <v>150</v>
      </c>
    </row>
    <row r="60" spans="2:11" x14ac:dyDescent="0.25">
      <c r="B60" s="60"/>
      <c r="C60" s="10">
        <v>223001</v>
      </c>
      <c r="D60" s="10">
        <v>41</v>
      </c>
      <c r="E60" s="3" t="s">
        <v>48</v>
      </c>
      <c r="F60" s="3">
        <v>0</v>
      </c>
      <c r="G60" s="4">
        <v>100</v>
      </c>
      <c r="H60" s="45">
        <v>0</v>
      </c>
      <c r="I60" s="4">
        <v>100</v>
      </c>
      <c r="J60" s="4">
        <v>100</v>
      </c>
      <c r="K60" s="57">
        <v>120</v>
      </c>
    </row>
    <row r="61" spans="2:11" x14ac:dyDescent="0.25">
      <c r="B61" s="60"/>
      <c r="C61" s="10">
        <v>223001</v>
      </c>
      <c r="D61" s="10">
        <v>41</v>
      </c>
      <c r="E61" s="3" t="s">
        <v>49</v>
      </c>
      <c r="F61" s="3">
        <v>5781.01</v>
      </c>
      <c r="G61" s="4">
        <v>3250</v>
      </c>
      <c r="H61" s="45">
        <v>2041.68</v>
      </c>
      <c r="I61" s="4">
        <v>3000</v>
      </c>
      <c r="J61" s="4">
        <v>3250</v>
      </c>
      <c r="K61" s="57">
        <v>3500</v>
      </c>
    </row>
    <row r="62" spans="2:11" x14ac:dyDescent="0.25">
      <c r="B62" s="60"/>
      <c r="C62" s="10">
        <v>223001</v>
      </c>
      <c r="D62" s="10">
        <v>41</v>
      </c>
      <c r="E62" s="3" t="s">
        <v>50</v>
      </c>
      <c r="F62" s="3">
        <v>656.64</v>
      </c>
      <c r="G62" s="4">
        <v>0</v>
      </c>
      <c r="H62" s="45">
        <v>0</v>
      </c>
      <c r="I62" s="4">
        <v>0</v>
      </c>
      <c r="J62" s="4">
        <v>0</v>
      </c>
      <c r="K62" s="57">
        <v>0</v>
      </c>
    </row>
    <row r="63" spans="2:11" x14ac:dyDescent="0.25">
      <c r="B63" s="60"/>
      <c r="C63" s="10">
        <v>223001</v>
      </c>
      <c r="D63" s="10">
        <v>41</v>
      </c>
      <c r="E63" s="3" t="s">
        <v>51</v>
      </c>
      <c r="F63" s="3">
        <v>0</v>
      </c>
      <c r="G63" s="9">
        <v>0</v>
      </c>
      <c r="H63" s="46">
        <v>0</v>
      </c>
      <c r="I63" s="9">
        <v>0</v>
      </c>
      <c r="J63" s="4">
        <v>0</v>
      </c>
      <c r="K63" s="57">
        <v>0</v>
      </c>
    </row>
    <row r="64" spans="2:11" x14ac:dyDescent="0.25">
      <c r="B64" s="60"/>
      <c r="C64" s="10">
        <v>223001</v>
      </c>
      <c r="D64" s="10">
        <v>41</v>
      </c>
      <c r="E64" s="3" t="s">
        <v>52</v>
      </c>
      <c r="F64" s="3">
        <v>374.71</v>
      </c>
      <c r="G64" s="12">
        <v>300</v>
      </c>
      <c r="H64" s="47">
        <v>344.62</v>
      </c>
      <c r="I64" s="12">
        <v>350</v>
      </c>
      <c r="J64" s="4">
        <v>350</v>
      </c>
      <c r="K64" s="57">
        <v>350</v>
      </c>
    </row>
    <row r="65" spans="2:11" x14ac:dyDescent="0.25">
      <c r="B65" s="60"/>
      <c r="C65" s="10">
        <v>223001</v>
      </c>
      <c r="D65" s="10">
        <v>41</v>
      </c>
      <c r="E65" s="3" t="s">
        <v>53</v>
      </c>
      <c r="F65" s="3">
        <v>129</v>
      </c>
      <c r="G65" s="12">
        <v>100</v>
      </c>
      <c r="H65" s="47">
        <v>77.400000000000006</v>
      </c>
      <c r="I65" s="12">
        <v>100</v>
      </c>
      <c r="J65" s="4">
        <v>100</v>
      </c>
      <c r="K65" s="57">
        <v>120</v>
      </c>
    </row>
    <row r="66" spans="2:11" x14ac:dyDescent="0.25">
      <c r="B66" s="60"/>
      <c r="C66" s="10">
        <v>223001</v>
      </c>
      <c r="D66" s="10">
        <v>41</v>
      </c>
      <c r="E66" s="3" t="s">
        <v>246</v>
      </c>
      <c r="F66" s="3">
        <v>420</v>
      </c>
      <c r="G66" s="12">
        <v>0</v>
      </c>
      <c r="H66" s="47">
        <v>0</v>
      </c>
      <c r="I66" s="12">
        <v>100</v>
      </c>
      <c r="J66" s="4">
        <v>100</v>
      </c>
      <c r="K66" s="57">
        <v>150</v>
      </c>
    </row>
    <row r="67" spans="2:11" x14ac:dyDescent="0.25">
      <c r="B67" s="60"/>
      <c r="C67" s="10">
        <v>223001</v>
      </c>
      <c r="D67" s="10">
        <v>41</v>
      </c>
      <c r="E67" s="3" t="s">
        <v>247</v>
      </c>
      <c r="F67" s="3">
        <v>7</v>
      </c>
      <c r="G67" s="12">
        <v>0</v>
      </c>
      <c r="H67" s="47">
        <v>0</v>
      </c>
      <c r="I67" s="12">
        <v>0</v>
      </c>
      <c r="J67" s="4">
        <v>0</v>
      </c>
      <c r="K67" s="57">
        <v>0</v>
      </c>
    </row>
    <row r="68" spans="2:11" x14ac:dyDescent="0.25">
      <c r="B68" s="60"/>
      <c r="C68" s="10">
        <v>223001</v>
      </c>
      <c r="D68" s="10">
        <v>41</v>
      </c>
      <c r="E68" s="3" t="s">
        <v>262</v>
      </c>
      <c r="F68" s="3">
        <v>0</v>
      </c>
      <c r="G68" s="12">
        <v>0</v>
      </c>
      <c r="H68" s="47">
        <v>12.8</v>
      </c>
      <c r="I68" s="12">
        <v>0</v>
      </c>
      <c r="J68" s="4">
        <v>0</v>
      </c>
      <c r="K68" s="57">
        <v>0</v>
      </c>
    </row>
    <row r="69" spans="2:11" x14ac:dyDescent="0.25">
      <c r="B69" s="60"/>
      <c r="C69" s="10">
        <v>223001</v>
      </c>
      <c r="D69" s="10">
        <v>41</v>
      </c>
      <c r="E69" s="3" t="s">
        <v>263</v>
      </c>
      <c r="F69" s="3">
        <v>0</v>
      </c>
      <c r="G69" s="12">
        <v>0</v>
      </c>
      <c r="H69" s="47">
        <v>72</v>
      </c>
      <c r="I69" s="12">
        <v>0</v>
      </c>
      <c r="J69" s="4">
        <v>0</v>
      </c>
      <c r="K69" s="57">
        <v>0</v>
      </c>
    </row>
    <row r="70" spans="2:11" x14ac:dyDescent="0.25">
      <c r="B70" s="60"/>
      <c r="C70" s="69">
        <v>229</v>
      </c>
      <c r="D70" s="69"/>
      <c r="E70" s="6" t="s">
        <v>249</v>
      </c>
      <c r="F70" s="6">
        <v>15</v>
      </c>
      <c r="G70" s="42">
        <v>0</v>
      </c>
      <c r="H70" s="48">
        <f>SUM(H71)</f>
        <v>15</v>
      </c>
      <c r="I70" s="42">
        <f>SUM(I71)</f>
        <v>20</v>
      </c>
      <c r="J70" s="7">
        <f>SUM(J71)</f>
        <v>20</v>
      </c>
      <c r="K70" s="59">
        <f>SUM(K71)</f>
        <v>25</v>
      </c>
    </row>
    <row r="71" spans="2:11" x14ac:dyDescent="0.25">
      <c r="B71" s="60"/>
      <c r="C71" s="10">
        <v>229005</v>
      </c>
      <c r="D71" s="10">
        <v>41</v>
      </c>
      <c r="E71" s="3" t="s">
        <v>248</v>
      </c>
      <c r="F71" s="3">
        <v>15</v>
      </c>
      <c r="G71" s="12">
        <v>0</v>
      </c>
      <c r="H71" s="47">
        <v>15</v>
      </c>
      <c r="I71" s="12">
        <v>20</v>
      </c>
      <c r="J71" s="4">
        <v>20</v>
      </c>
      <c r="K71" s="57">
        <v>25</v>
      </c>
    </row>
    <row r="72" spans="2:11" x14ac:dyDescent="0.25">
      <c r="B72" s="61"/>
      <c r="C72" s="69">
        <v>240</v>
      </c>
      <c r="D72" s="69"/>
      <c r="E72" s="6" t="s">
        <v>54</v>
      </c>
      <c r="F72" s="6">
        <v>12.69</v>
      </c>
      <c r="G72" s="7">
        <v>20</v>
      </c>
      <c r="H72" s="44">
        <f>SUM(H73)</f>
        <v>16.3</v>
      </c>
      <c r="I72" s="7">
        <f>SUM(I73)</f>
        <v>20</v>
      </c>
      <c r="J72" s="7">
        <f>SUM(J73)</f>
        <v>25</v>
      </c>
      <c r="K72" s="59">
        <f>SUM(K73)</f>
        <v>30</v>
      </c>
    </row>
    <row r="73" spans="2:11" x14ac:dyDescent="0.25">
      <c r="B73" s="60"/>
      <c r="C73" s="10">
        <v>242000</v>
      </c>
      <c r="D73" s="10">
        <v>41</v>
      </c>
      <c r="E73" s="3" t="s">
        <v>55</v>
      </c>
      <c r="F73" s="3">
        <v>12.69</v>
      </c>
      <c r="G73" s="4">
        <v>20</v>
      </c>
      <c r="H73" s="45">
        <v>16.3</v>
      </c>
      <c r="I73" s="4">
        <v>20</v>
      </c>
      <c r="J73" s="4">
        <v>25</v>
      </c>
      <c r="K73" s="57">
        <v>30</v>
      </c>
    </row>
    <row r="74" spans="2:11" x14ac:dyDescent="0.25">
      <c r="B74" s="61"/>
      <c r="C74" s="69">
        <v>290</v>
      </c>
      <c r="D74" s="69"/>
      <c r="E74" s="6" t="s">
        <v>56</v>
      </c>
      <c r="F74" s="6">
        <v>858.27</v>
      </c>
      <c r="G74" s="7">
        <v>500</v>
      </c>
      <c r="H74" s="44">
        <f>SUM(H75)</f>
        <v>97.04</v>
      </c>
      <c r="I74" s="7">
        <f>SUM(I75)</f>
        <v>100</v>
      </c>
      <c r="J74" s="7">
        <f>SUM(J75)</f>
        <v>100</v>
      </c>
      <c r="K74" s="59">
        <f>SUM(K75)</f>
        <v>200</v>
      </c>
    </row>
    <row r="75" spans="2:11" x14ac:dyDescent="0.25">
      <c r="B75" s="60"/>
      <c r="C75" s="10">
        <v>292012</v>
      </c>
      <c r="D75" s="10">
        <v>41</v>
      </c>
      <c r="E75" s="3" t="s">
        <v>57</v>
      </c>
      <c r="F75" s="3">
        <v>858.27</v>
      </c>
      <c r="G75" s="4">
        <v>500</v>
      </c>
      <c r="H75" s="45">
        <v>97.04</v>
      </c>
      <c r="I75" s="4">
        <v>100</v>
      </c>
      <c r="J75" s="4">
        <v>100</v>
      </c>
      <c r="K75" s="57">
        <v>200</v>
      </c>
    </row>
    <row r="76" spans="2:11" ht="21" customHeight="1" x14ac:dyDescent="0.25">
      <c r="B76" s="60"/>
      <c r="C76" s="3"/>
      <c r="D76" s="3"/>
      <c r="E76" s="6" t="s">
        <v>250</v>
      </c>
      <c r="F76" s="6">
        <v>10193.6</v>
      </c>
      <c r="G76" s="4">
        <v>0</v>
      </c>
      <c r="H76" s="44">
        <f>SUM(H77)</f>
        <v>385.04</v>
      </c>
      <c r="I76" s="7">
        <f>SUM(I77)</f>
        <v>0</v>
      </c>
      <c r="J76" s="7">
        <f>SUM(J77)</f>
        <v>0</v>
      </c>
      <c r="K76" s="59">
        <f>SUM(K77)</f>
        <v>0</v>
      </c>
    </row>
    <row r="77" spans="2:11" x14ac:dyDescent="0.25">
      <c r="B77" s="61"/>
      <c r="C77" s="69">
        <v>230</v>
      </c>
      <c r="D77" s="69"/>
      <c r="E77" s="6" t="s">
        <v>58</v>
      </c>
      <c r="F77" s="6">
        <v>10193.6</v>
      </c>
      <c r="G77" s="7">
        <v>0</v>
      </c>
      <c r="H77" s="44">
        <f>SUM(H78:H79)</f>
        <v>385.04</v>
      </c>
      <c r="I77" s="7">
        <f>SUM(I78:I79)</f>
        <v>0</v>
      </c>
      <c r="J77" s="7">
        <f>SUM(J78:J79)</f>
        <v>0</v>
      </c>
      <c r="K77" s="59">
        <f>SUM(K78:K79)</f>
        <v>0</v>
      </c>
    </row>
    <row r="78" spans="2:11" x14ac:dyDescent="0.25">
      <c r="B78" s="61"/>
      <c r="C78" s="10">
        <v>231000</v>
      </c>
      <c r="D78" s="10">
        <v>43</v>
      </c>
      <c r="E78" s="3" t="s">
        <v>251</v>
      </c>
      <c r="F78" s="3">
        <v>98</v>
      </c>
      <c r="G78" s="4">
        <v>0</v>
      </c>
      <c r="H78" s="45">
        <v>0</v>
      </c>
      <c r="I78" s="4">
        <v>0</v>
      </c>
      <c r="J78" s="4">
        <v>0</v>
      </c>
      <c r="K78" s="57">
        <v>0</v>
      </c>
    </row>
    <row r="79" spans="2:11" x14ac:dyDescent="0.25">
      <c r="B79" s="60"/>
      <c r="C79" s="10">
        <v>233001</v>
      </c>
      <c r="D79" s="10">
        <v>43</v>
      </c>
      <c r="E79" s="3" t="s">
        <v>59</v>
      </c>
      <c r="F79" s="3">
        <v>10095.6</v>
      </c>
      <c r="G79" s="4">
        <v>0</v>
      </c>
      <c r="H79" s="45">
        <v>385.04</v>
      </c>
      <c r="I79" s="4">
        <v>0</v>
      </c>
      <c r="J79" s="4">
        <v>0</v>
      </c>
      <c r="K79" s="57">
        <v>0</v>
      </c>
    </row>
    <row r="80" spans="2:11" ht="21" customHeight="1" x14ac:dyDescent="0.25">
      <c r="B80" s="61"/>
      <c r="C80" s="69">
        <v>300</v>
      </c>
      <c r="D80" s="69"/>
      <c r="E80" s="6" t="s">
        <v>60</v>
      </c>
      <c r="F80" s="6">
        <v>5862.67</v>
      </c>
      <c r="G80" s="7">
        <v>1976</v>
      </c>
      <c r="H80" s="44">
        <f>SUM(H81:H91)</f>
        <v>4052.9300000000003</v>
      </c>
      <c r="I80" s="7">
        <f>SUM(I81:I91)</f>
        <v>5659</v>
      </c>
      <c r="J80" s="7">
        <f>SUM(J81:J91)</f>
        <v>2515</v>
      </c>
      <c r="K80" s="59">
        <f>SUM(K81:K91)</f>
        <v>2565</v>
      </c>
    </row>
    <row r="81" spans="2:13" x14ac:dyDescent="0.25">
      <c r="B81" s="61"/>
      <c r="C81" s="10">
        <v>312012</v>
      </c>
      <c r="D81" s="10">
        <v>111</v>
      </c>
      <c r="E81" s="3" t="s">
        <v>61</v>
      </c>
      <c r="F81" s="3">
        <v>182.82</v>
      </c>
      <c r="G81" s="4">
        <v>186</v>
      </c>
      <c r="H81" s="45">
        <v>180.18</v>
      </c>
      <c r="I81" s="4">
        <v>180</v>
      </c>
      <c r="J81" s="4">
        <v>180</v>
      </c>
      <c r="K81" s="57">
        <v>180</v>
      </c>
    </row>
    <row r="82" spans="2:13" x14ac:dyDescent="0.25">
      <c r="B82" s="60"/>
      <c r="C82" s="10">
        <v>312001</v>
      </c>
      <c r="D82" s="10">
        <v>111</v>
      </c>
      <c r="E82" s="3" t="s">
        <v>417</v>
      </c>
      <c r="F82" s="3">
        <v>1402.93</v>
      </c>
      <c r="G82" s="4">
        <v>1450</v>
      </c>
      <c r="H82" s="45">
        <v>1680.45</v>
      </c>
      <c r="I82" s="4">
        <v>1950</v>
      </c>
      <c r="J82" s="4">
        <v>1950</v>
      </c>
      <c r="K82" s="57">
        <v>2000</v>
      </c>
    </row>
    <row r="83" spans="2:13" x14ac:dyDescent="0.25">
      <c r="B83" s="60"/>
      <c r="C83" s="13">
        <v>312001</v>
      </c>
      <c r="D83" s="13">
        <v>111</v>
      </c>
      <c r="E83" s="14" t="s">
        <v>416</v>
      </c>
      <c r="F83" s="14">
        <v>232.4</v>
      </c>
      <c r="G83" s="4">
        <v>250</v>
      </c>
      <c r="H83" s="45">
        <v>365.2</v>
      </c>
      <c r="I83" s="4">
        <v>300</v>
      </c>
      <c r="J83" s="4">
        <v>300</v>
      </c>
      <c r="K83" s="57">
        <v>300</v>
      </c>
    </row>
    <row r="84" spans="2:13" x14ac:dyDescent="0.25">
      <c r="B84" s="60"/>
      <c r="C84" s="13">
        <v>312012</v>
      </c>
      <c r="D84" s="13">
        <v>111</v>
      </c>
      <c r="E84" s="14" t="s">
        <v>62</v>
      </c>
      <c r="F84" s="14">
        <v>29</v>
      </c>
      <c r="G84" s="4">
        <v>30</v>
      </c>
      <c r="H84" s="45">
        <v>23.59</v>
      </c>
      <c r="I84" s="4">
        <v>25</v>
      </c>
      <c r="J84" s="4">
        <v>25</v>
      </c>
      <c r="K84" s="57">
        <v>25</v>
      </c>
    </row>
    <row r="85" spans="2:13" x14ac:dyDescent="0.25">
      <c r="B85" s="60"/>
      <c r="C85" s="13">
        <v>312012</v>
      </c>
      <c r="D85" s="13">
        <v>111</v>
      </c>
      <c r="E85" s="3" t="s">
        <v>63</v>
      </c>
      <c r="F85" s="3">
        <v>58.13</v>
      </c>
      <c r="G85" s="4">
        <v>60</v>
      </c>
      <c r="H85" s="45">
        <v>51.17</v>
      </c>
      <c r="I85" s="4">
        <v>60</v>
      </c>
      <c r="J85" s="4">
        <v>60</v>
      </c>
      <c r="K85" s="57">
        <v>60</v>
      </c>
    </row>
    <row r="86" spans="2:13" x14ac:dyDescent="0.25">
      <c r="B86" s="60"/>
      <c r="C86" s="13">
        <v>312001</v>
      </c>
      <c r="D86" s="13">
        <v>111</v>
      </c>
      <c r="E86" s="14" t="s">
        <v>252</v>
      </c>
      <c r="F86" s="14">
        <v>2560.86</v>
      </c>
      <c r="G86" s="4">
        <v>0</v>
      </c>
      <c r="H86" s="45">
        <v>0</v>
      </c>
      <c r="I86" s="4">
        <v>0</v>
      </c>
      <c r="J86" s="4">
        <v>0</v>
      </c>
      <c r="K86" s="57">
        <v>0</v>
      </c>
    </row>
    <row r="87" spans="2:13" x14ac:dyDescent="0.25">
      <c r="B87" s="60"/>
      <c r="C87" s="13">
        <v>312001</v>
      </c>
      <c r="D87" s="13" t="s">
        <v>257</v>
      </c>
      <c r="E87" s="14" t="s">
        <v>253</v>
      </c>
      <c r="F87" s="14">
        <v>70</v>
      </c>
      <c r="G87" s="4">
        <v>0</v>
      </c>
      <c r="H87" s="45">
        <v>0</v>
      </c>
      <c r="I87" s="4">
        <v>0</v>
      </c>
      <c r="J87" s="4">
        <v>0</v>
      </c>
      <c r="K87" s="57">
        <v>0</v>
      </c>
    </row>
    <row r="88" spans="2:13" x14ac:dyDescent="0.25">
      <c r="B88" s="60"/>
      <c r="C88" s="13">
        <v>312001</v>
      </c>
      <c r="D88" s="13" t="s">
        <v>257</v>
      </c>
      <c r="E88" s="14" t="s">
        <v>268</v>
      </c>
      <c r="F88" s="14">
        <v>0</v>
      </c>
      <c r="G88" s="4">
        <v>0</v>
      </c>
      <c r="H88" s="45">
        <v>0</v>
      </c>
      <c r="I88" s="9">
        <v>3144</v>
      </c>
      <c r="J88" s="4">
        <v>0</v>
      </c>
      <c r="K88" s="57">
        <v>0</v>
      </c>
      <c r="M88" s="37"/>
    </row>
    <row r="89" spans="2:13" x14ac:dyDescent="0.25">
      <c r="B89" s="60"/>
      <c r="C89" s="13">
        <v>312012</v>
      </c>
      <c r="D89" s="13">
        <v>111</v>
      </c>
      <c r="E89" s="14" t="s">
        <v>254</v>
      </c>
      <c r="F89" s="14">
        <v>906.45</v>
      </c>
      <c r="G89" s="4">
        <v>0</v>
      </c>
      <c r="H89" s="45">
        <v>1752.34</v>
      </c>
      <c r="I89" s="4">
        <v>0</v>
      </c>
      <c r="J89" s="4">
        <v>0</v>
      </c>
      <c r="K89" s="57">
        <v>0</v>
      </c>
    </row>
    <row r="90" spans="2:13" x14ac:dyDescent="0.25">
      <c r="B90" s="60"/>
      <c r="C90" s="13">
        <v>312001</v>
      </c>
      <c r="D90" s="13">
        <v>111</v>
      </c>
      <c r="E90" s="14" t="s">
        <v>255</v>
      </c>
      <c r="F90" s="14">
        <v>136.36000000000001</v>
      </c>
      <c r="G90" s="4">
        <v>0</v>
      </c>
      <c r="H90" s="45">
        <v>0</v>
      </c>
      <c r="I90" s="4">
        <v>0</v>
      </c>
      <c r="J90" s="4">
        <v>0</v>
      </c>
      <c r="K90" s="57">
        <v>0</v>
      </c>
    </row>
    <row r="91" spans="2:13" x14ac:dyDescent="0.25">
      <c r="B91" s="60"/>
      <c r="C91" s="13">
        <v>312001</v>
      </c>
      <c r="D91" s="13">
        <v>111</v>
      </c>
      <c r="E91" s="14" t="s">
        <v>256</v>
      </c>
      <c r="F91" s="14">
        <v>283.72000000000003</v>
      </c>
      <c r="G91" s="4">
        <v>0</v>
      </c>
      <c r="H91" s="45">
        <v>0</v>
      </c>
      <c r="I91" s="4">
        <v>0</v>
      </c>
      <c r="J91" s="4">
        <v>0</v>
      </c>
      <c r="K91" s="57">
        <v>0</v>
      </c>
    </row>
    <row r="92" spans="2:13" ht="21" customHeight="1" x14ac:dyDescent="0.25">
      <c r="B92" s="60"/>
      <c r="C92" s="15">
        <v>400</v>
      </c>
      <c r="D92" s="15"/>
      <c r="E92" s="16" t="s">
        <v>64</v>
      </c>
      <c r="F92" s="16">
        <v>0</v>
      </c>
      <c r="G92" s="17">
        <v>10000</v>
      </c>
      <c r="H92" s="49">
        <f>SUM(H93:H95)</f>
        <v>17184.82</v>
      </c>
      <c r="I92" s="17">
        <f>SUM(I93:I95)</f>
        <v>5000</v>
      </c>
      <c r="J92" s="7">
        <f>SUM(J93:J95)</f>
        <v>0</v>
      </c>
      <c r="K92" s="59">
        <f>SUM(K93:K95)</f>
        <v>0</v>
      </c>
    </row>
    <row r="93" spans="2:13" x14ac:dyDescent="0.25">
      <c r="B93" s="60"/>
      <c r="C93" s="14">
        <v>453000</v>
      </c>
      <c r="D93" s="14">
        <v>46</v>
      </c>
      <c r="E93" s="14" t="s">
        <v>402</v>
      </c>
      <c r="F93" s="14">
        <v>0</v>
      </c>
      <c r="G93" s="18">
        <v>10000</v>
      </c>
      <c r="H93" s="50">
        <v>15466.34</v>
      </c>
      <c r="I93" s="52">
        <v>5000</v>
      </c>
      <c r="J93" s="4">
        <v>0</v>
      </c>
      <c r="K93" s="57">
        <v>0</v>
      </c>
    </row>
    <row r="94" spans="2:13" x14ac:dyDescent="0.25">
      <c r="B94" s="60"/>
      <c r="C94" s="19">
        <v>454001</v>
      </c>
      <c r="D94" s="19">
        <v>46</v>
      </c>
      <c r="E94" s="19" t="s">
        <v>264</v>
      </c>
      <c r="F94" s="19">
        <v>0</v>
      </c>
      <c r="G94" s="18">
        <v>0</v>
      </c>
      <c r="H94" s="50">
        <v>1718.48</v>
      </c>
      <c r="I94" s="18">
        <v>0</v>
      </c>
      <c r="J94" s="4">
        <v>0</v>
      </c>
      <c r="K94" s="57">
        <v>0</v>
      </c>
    </row>
    <row r="95" spans="2:13" x14ac:dyDescent="0.25">
      <c r="B95" s="60"/>
      <c r="C95" s="19">
        <v>411007</v>
      </c>
      <c r="D95" s="19">
        <v>41</v>
      </c>
      <c r="E95" s="19" t="s">
        <v>391</v>
      </c>
      <c r="F95" s="19">
        <v>0</v>
      </c>
      <c r="G95" s="18">
        <v>0</v>
      </c>
      <c r="H95" s="50">
        <v>0</v>
      </c>
      <c r="I95" s="18">
        <v>0</v>
      </c>
      <c r="J95" s="4">
        <v>0</v>
      </c>
      <c r="K95" s="57">
        <v>0</v>
      </c>
    </row>
    <row r="96" spans="2:13" x14ac:dyDescent="0.25">
      <c r="B96" s="122" t="s">
        <v>65</v>
      </c>
      <c r="C96" s="123"/>
      <c r="D96" s="123"/>
      <c r="E96" s="123"/>
      <c r="F96" s="38">
        <v>202041.24</v>
      </c>
      <c r="G96" s="7">
        <v>185684</v>
      </c>
      <c r="H96" s="44">
        <f>SUM(H92+H80+H76+H32+H13)</f>
        <v>159077.21000000002</v>
      </c>
      <c r="I96" s="7">
        <f>SUM(I92+I80+I76+I32+I13)</f>
        <v>195149.77</v>
      </c>
      <c r="J96" s="7">
        <f>SUM(J92+J80+J76+J32+J13)</f>
        <v>192029</v>
      </c>
      <c r="K96" s="59">
        <f>SUM(K92+K80+K76+K32+K13)</f>
        <v>192592</v>
      </c>
    </row>
    <row r="97" spans="2:12" x14ac:dyDescent="0.25">
      <c r="B97" s="84"/>
      <c r="C97" s="82"/>
      <c r="D97" s="1"/>
      <c r="E97" s="1"/>
      <c r="F97" s="1"/>
      <c r="G97" s="4"/>
      <c r="H97" s="45"/>
      <c r="I97" s="4"/>
      <c r="J97" s="4"/>
      <c r="K97" s="57"/>
    </row>
    <row r="98" spans="2:12" x14ac:dyDescent="0.25">
      <c r="B98" s="85"/>
      <c r="C98" s="83"/>
      <c r="D98" s="6"/>
      <c r="E98" s="6" t="s">
        <v>66</v>
      </c>
      <c r="F98" s="6">
        <v>197045</v>
      </c>
      <c r="G98" s="7">
        <v>166057</v>
      </c>
      <c r="H98" s="44">
        <v>141153</v>
      </c>
      <c r="I98" s="7">
        <f>SUM(I99)</f>
        <v>192189</v>
      </c>
      <c r="J98" s="7">
        <f>SUM(J99)</f>
        <v>190000</v>
      </c>
      <c r="K98" s="59">
        <f>SUM(K99)</f>
        <v>190000</v>
      </c>
    </row>
    <row r="99" spans="2:12" x14ac:dyDescent="0.25">
      <c r="B99" s="86"/>
      <c r="C99" s="19">
        <v>312012</v>
      </c>
      <c r="D99" s="14">
        <v>111</v>
      </c>
      <c r="E99" s="14" t="s">
        <v>67</v>
      </c>
      <c r="F99" s="14">
        <v>197045</v>
      </c>
      <c r="G99" s="62">
        <v>166057</v>
      </c>
      <c r="H99" s="63">
        <v>141153</v>
      </c>
      <c r="I99" s="62">
        <v>192189</v>
      </c>
      <c r="J99" s="62">
        <v>190000</v>
      </c>
      <c r="K99" s="64">
        <v>190000</v>
      </c>
    </row>
    <row r="100" spans="2:12" ht="15.75" thickBot="1" x14ac:dyDescent="0.3">
      <c r="B100" s="86"/>
      <c r="C100" s="91"/>
      <c r="D100" s="91"/>
      <c r="E100" s="91"/>
      <c r="F100" s="91"/>
      <c r="G100" s="92"/>
      <c r="H100" s="93"/>
      <c r="I100" s="92"/>
      <c r="J100" s="92"/>
      <c r="K100" s="95"/>
    </row>
    <row r="101" spans="2:12" ht="15.75" thickBot="1" x14ac:dyDescent="0.3">
      <c r="B101" s="109" t="s">
        <v>404</v>
      </c>
      <c r="C101" s="110"/>
      <c r="D101" s="110"/>
      <c r="E101" s="110"/>
      <c r="F101" s="87">
        <v>399086.24</v>
      </c>
      <c r="G101" s="88">
        <v>351741</v>
      </c>
      <c r="H101" s="89">
        <f>SUM(H96+H98)</f>
        <v>300230.21000000002</v>
      </c>
      <c r="I101" s="88">
        <f>SUM(I96+I98)</f>
        <v>387338.77</v>
      </c>
      <c r="J101" s="88">
        <f>SUM(J96+J98)</f>
        <v>382029</v>
      </c>
      <c r="K101" s="90">
        <f>SUM(K96+K98)</f>
        <v>382592</v>
      </c>
    </row>
    <row r="104" spans="2:12" ht="18.75" x14ac:dyDescent="0.3">
      <c r="B104" s="178" t="s">
        <v>270</v>
      </c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</row>
    <row r="105" spans="2:12" ht="15.75" thickBot="1" x14ac:dyDescent="0.3"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</row>
    <row r="106" spans="2:12" x14ac:dyDescent="0.25">
      <c r="B106" s="180" t="s">
        <v>269</v>
      </c>
      <c r="C106" s="179"/>
      <c r="D106" s="179"/>
      <c r="E106" s="181" t="s">
        <v>271</v>
      </c>
      <c r="F106" s="182">
        <v>4430</v>
      </c>
      <c r="G106" s="179"/>
      <c r="H106" s="179"/>
      <c r="I106" s="179"/>
      <c r="J106" s="179"/>
      <c r="K106" s="179"/>
      <c r="L106" s="179"/>
    </row>
    <row r="107" spans="2:12" x14ac:dyDescent="0.25">
      <c r="B107" s="179"/>
      <c r="C107" s="179"/>
      <c r="D107" s="179"/>
      <c r="E107" s="183" t="s">
        <v>272</v>
      </c>
      <c r="F107" s="184">
        <v>4080</v>
      </c>
      <c r="G107" s="179"/>
      <c r="H107" s="179"/>
      <c r="I107" s="179"/>
      <c r="J107" s="179"/>
      <c r="K107" s="179"/>
      <c r="L107" s="179"/>
    </row>
    <row r="108" spans="2:12" x14ac:dyDescent="0.25">
      <c r="B108" s="179"/>
      <c r="C108" s="179"/>
      <c r="D108" s="179"/>
      <c r="E108" s="183" t="s">
        <v>273</v>
      </c>
      <c r="F108" s="184">
        <v>1770</v>
      </c>
      <c r="G108" s="179"/>
      <c r="H108" s="179"/>
      <c r="I108" s="179"/>
      <c r="J108" s="179"/>
      <c r="K108" s="179"/>
      <c r="L108" s="179"/>
    </row>
    <row r="109" spans="2:12" x14ac:dyDescent="0.25">
      <c r="B109" s="179"/>
      <c r="C109" s="179"/>
      <c r="D109" s="179"/>
      <c r="E109" s="183" t="s">
        <v>274</v>
      </c>
      <c r="F109" s="184">
        <v>780</v>
      </c>
      <c r="G109" s="179"/>
      <c r="H109" s="179"/>
      <c r="I109" s="179"/>
      <c r="J109" s="179"/>
      <c r="K109" s="179"/>
      <c r="L109" s="179"/>
    </row>
    <row r="110" spans="2:12" ht="15.75" thickBot="1" x14ac:dyDescent="0.3">
      <c r="B110" s="179"/>
      <c r="C110" s="179"/>
      <c r="D110" s="179"/>
      <c r="E110" s="185" t="s">
        <v>275</v>
      </c>
      <c r="F110" s="186">
        <v>630</v>
      </c>
      <c r="G110" s="179"/>
      <c r="H110" s="179"/>
      <c r="I110" s="179"/>
      <c r="J110" s="179"/>
      <c r="K110" s="179"/>
      <c r="L110" s="179"/>
    </row>
    <row r="111" spans="2:12" ht="15.75" thickBot="1" x14ac:dyDescent="0.3">
      <c r="B111" s="179"/>
      <c r="C111" s="179"/>
      <c r="D111" s="179"/>
      <c r="E111" s="187" t="s">
        <v>276</v>
      </c>
      <c r="F111" s="188">
        <f>SUM(F106:F110)</f>
        <v>11690</v>
      </c>
      <c r="G111" s="179"/>
      <c r="H111" s="179"/>
      <c r="I111" s="179"/>
      <c r="J111" s="179"/>
      <c r="K111" s="179"/>
      <c r="L111" s="179"/>
    </row>
    <row r="112" spans="2:12" x14ac:dyDescent="0.25"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</row>
    <row r="113" spans="2:12" x14ac:dyDescent="0.25"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</row>
    <row r="114" spans="2:12" s="94" customFormat="1" ht="29.25" customHeight="1" x14ac:dyDescent="0.3">
      <c r="B114" s="189" t="s">
        <v>403</v>
      </c>
      <c r="C114" s="189"/>
      <c r="D114" s="189"/>
      <c r="E114" s="189"/>
      <c r="F114" s="189"/>
      <c r="G114" s="189"/>
      <c r="H114" s="189"/>
      <c r="I114" s="190">
        <v>399029</v>
      </c>
      <c r="J114" s="191"/>
      <c r="K114" s="189"/>
      <c r="L114" s="192"/>
    </row>
  </sheetData>
  <mergeCells count="18">
    <mergeCell ref="H7:H9"/>
    <mergeCell ref="E7:E9"/>
    <mergeCell ref="C10:K12"/>
    <mergeCell ref="I114:J114"/>
    <mergeCell ref="B2:K2"/>
    <mergeCell ref="B3:K3"/>
    <mergeCell ref="B4:K4"/>
    <mergeCell ref="B5:K5"/>
    <mergeCell ref="B101:E101"/>
    <mergeCell ref="D7:D9"/>
    <mergeCell ref="C7:C9"/>
    <mergeCell ref="F7:F9"/>
    <mergeCell ref="B7:B8"/>
    <mergeCell ref="B96:E96"/>
    <mergeCell ref="G7:G9"/>
    <mergeCell ref="I7:I9"/>
    <mergeCell ref="J7:J9"/>
    <mergeCell ref="K7:K9"/>
  </mergeCells>
  <pageMargins left="0.23622047244094491" right="3.937007874015748E-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8"/>
  <sheetViews>
    <sheetView topLeftCell="A279" zoomScaleNormal="100" workbookViewId="0">
      <selection activeCell="J356" sqref="J356"/>
    </sheetView>
  </sheetViews>
  <sheetFormatPr defaultRowHeight="15" x14ac:dyDescent="0.25"/>
  <cols>
    <col min="1" max="1" width="1.28515625" customWidth="1"/>
    <col min="2" max="2" width="10.85546875" customWidth="1"/>
    <col min="3" max="3" width="10.140625" customWidth="1"/>
    <col min="4" max="4" width="8.5703125" customWidth="1"/>
    <col min="5" max="5" width="46.5703125" customWidth="1"/>
    <col min="6" max="11" width="10.7109375" customWidth="1"/>
  </cols>
  <sheetData>
    <row r="1" spans="2:11" hidden="1" x14ac:dyDescent="0.25"/>
    <row r="2" spans="2:11" ht="2.25" hidden="1" customHeight="1" x14ac:dyDescent="0.25"/>
    <row r="3" spans="2:11" x14ac:dyDescent="0.25">
      <c r="B3" s="154" t="s">
        <v>281</v>
      </c>
      <c r="C3" s="154" t="s">
        <v>282</v>
      </c>
      <c r="D3" s="154" t="s">
        <v>283</v>
      </c>
      <c r="E3" s="157" t="s">
        <v>1</v>
      </c>
      <c r="F3" s="146" t="s">
        <v>245</v>
      </c>
      <c r="G3" s="137" t="s">
        <v>265</v>
      </c>
      <c r="H3" s="140" t="s">
        <v>284</v>
      </c>
      <c r="I3" s="142" t="s">
        <v>258</v>
      </c>
      <c r="J3" s="145" t="s">
        <v>259</v>
      </c>
      <c r="K3" s="145" t="s">
        <v>260</v>
      </c>
    </row>
    <row r="4" spans="2:11" x14ac:dyDescent="0.25">
      <c r="B4" s="155"/>
      <c r="C4" s="155"/>
      <c r="D4" s="159"/>
      <c r="E4" s="135"/>
      <c r="F4" s="128"/>
      <c r="G4" s="138"/>
      <c r="H4" s="125"/>
      <c r="I4" s="143"/>
      <c r="J4" s="125"/>
      <c r="K4" s="125"/>
    </row>
    <row r="5" spans="2:11" ht="27.75" customHeight="1" x14ac:dyDescent="0.25">
      <c r="B5" s="156"/>
      <c r="C5" s="156"/>
      <c r="D5" s="156"/>
      <c r="E5" s="158"/>
      <c r="F5" s="147"/>
      <c r="G5" s="139"/>
      <c r="H5" s="141"/>
      <c r="I5" s="144"/>
      <c r="J5" s="141"/>
      <c r="K5" s="141"/>
    </row>
    <row r="6" spans="2:11" x14ac:dyDescent="0.25">
      <c r="B6" s="14"/>
      <c r="C6" s="168" t="s">
        <v>68</v>
      </c>
      <c r="D6" s="169"/>
      <c r="E6" s="169"/>
      <c r="F6" s="169"/>
      <c r="G6" s="169"/>
      <c r="H6" s="169"/>
      <c r="I6" s="169"/>
      <c r="J6" s="169"/>
      <c r="K6" s="170"/>
    </row>
    <row r="7" spans="2:11" ht="15.75" x14ac:dyDescent="0.25">
      <c r="B7" s="20"/>
      <c r="C7" s="171"/>
      <c r="D7" s="169"/>
      <c r="E7" s="169"/>
      <c r="F7" s="169"/>
      <c r="G7" s="169"/>
      <c r="H7" s="169"/>
      <c r="I7" s="169"/>
      <c r="J7" s="169"/>
      <c r="K7" s="170"/>
    </row>
    <row r="8" spans="2:11" x14ac:dyDescent="0.25">
      <c r="B8" s="21"/>
      <c r="C8" s="172"/>
      <c r="D8" s="173"/>
      <c r="E8" s="173"/>
      <c r="F8" s="173"/>
      <c r="G8" s="173"/>
      <c r="H8" s="173"/>
      <c r="I8" s="173"/>
      <c r="J8" s="173"/>
      <c r="K8" s="174"/>
    </row>
    <row r="9" spans="2:11" ht="22.5" customHeight="1" x14ac:dyDescent="0.25">
      <c r="B9" s="22" t="s">
        <v>69</v>
      </c>
      <c r="C9" s="5"/>
      <c r="D9" s="5"/>
      <c r="E9" s="6" t="s">
        <v>70</v>
      </c>
      <c r="F9" s="44">
        <v>57000.56</v>
      </c>
      <c r="G9" s="7">
        <f>SUM(G10+G14+G31+G33+G39+G60+G64+G69+G85)</f>
        <v>55105</v>
      </c>
      <c r="H9" s="44">
        <f>SUM(H10+H14+H31+H33+H39+H60+H64+H69+H85)</f>
        <v>44922.600000000006</v>
      </c>
      <c r="I9" s="7">
        <f>SUM(I10+I14+I31+I33+I39+I60+I64+I69+I85)</f>
        <v>56285.1</v>
      </c>
      <c r="J9" s="7">
        <f>SUM(J10+J14+J31+J33+J39+J60+J64+J69+J85)</f>
        <v>57168</v>
      </c>
      <c r="K9" s="7">
        <f>SUM(K10+K14+K31+K33+K39+K60+K64+K69+K85)</f>
        <v>60900.2</v>
      </c>
    </row>
    <row r="10" spans="2:11" x14ac:dyDescent="0.25">
      <c r="B10" s="23"/>
      <c r="C10" s="5">
        <v>610</v>
      </c>
      <c r="D10" s="5"/>
      <c r="E10" s="6" t="s">
        <v>71</v>
      </c>
      <c r="F10" s="44">
        <v>28357.88</v>
      </c>
      <c r="G10" s="7">
        <f>SUM(G11:G13)</f>
        <v>29700</v>
      </c>
      <c r="H10" s="44">
        <f>SUM(H11:H13)</f>
        <v>22243.03</v>
      </c>
      <c r="I10" s="7">
        <f>SUM(I11:I13)</f>
        <v>29400</v>
      </c>
      <c r="J10" s="7">
        <f>SUM(J11:J13)</f>
        <v>30150</v>
      </c>
      <c r="K10" s="7">
        <f>SUM(K11:K13)</f>
        <v>32150</v>
      </c>
    </row>
    <row r="11" spans="2:11" x14ac:dyDescent="0.25">
      <c r="B11" s="21"/>
      <c r="C11" s="2">
        <v>611000</v>
      </c>
      <c r="D11" s="2">
        <v>41</v>
      </c>
      <c r="E11" s="8" t="s">
        <v>72</v>
      </c>
      <c r="F11" s="43">
        <v>28357.88</v>
      </c>
      <c r="G11" s="4">
        <v>29700</v>
      </c>
      <c r="H11" s="45">
        <v>22243.03</v>
      </c>
      <c r="I11" s="4">
        <v>29250</v>
      </c>
      <c r="J11" s="4">
        <v>30000</v>
      </c>
      <c r="K11" s="4">
        <v>32000</v>
      </c>
    </row>
    <row r="12" spans="2:11" x14ac:dyDescent="0.25">
      <c r="B12" s="21"/>
      <c r="C12" s="2">
        <v>611000</v>
      </c>
      <c r="D12" s="2">
        <v>111</v>
      </c>
      <c r="E12" s="8" t="s">
        <v>394</v>
      </c>
      <c r="F12" s="43">
        <v>0</v>
      </c>
      <c r="G12" s="4">
        <v>0</v>
      </c>
      <c r="H12" s="45">
        <v>0</v>
      </c>
      <c r="I12" s="4">
        <v>150</v>
      </c>
      <c r="J12" s="4">
        <v>150</v>
      </c>
      <c r="K12" s="4">
        <v>150</v>
      </c>
    </row>
    <row r="13" spans="2:11" x14ac:dyDescent="0.25">
      <c r="B13" s="21"/>
      <c r="C13" s="2">
        <v>614000</v>
      </c>
      <c r="D13" s="2">
        <v>41</v>
      </c>
      <c r="E13" s="3" t="s">
        <v>73</v>
      </c>
      <c r="F13" s="45">
        <v>0</v>
      </c>
      <c r="G13" s="4">
        <v>0</v>
      </c>
      <c r="H13" s="45">
        <v>0</v>
      </c>
      <c r="I13" s="9">
        <v>0</v>
      </c>
      <c r="J13" s="4">
        <v>0</v>
      </c>
      <c r="K13" s="4">
        <v>0</v>
      </c>
    </row>
    <row r="14" spans="2:11" x14ac:dyDescent="0.25">
      <c r="B14" s="148" t="s">
        <v>296</v>
      </c>
      <c r="C14" s="5">
        <v>620</v>
      </c>
      <c r="D14" s="5"/>
      <c r="E14" s="6" t="s">
        <v>74</v>
      </c>
      <c r="F14" s="44">
        <v>11824.07</v>
      </c>
      <c r="G14" s="7">
        <f>SUM(G15:G29)</f>
        <v>10410</v>
      </c>
      <c r="H14" s="44">
        <f>SUM(H15:H29)</f>
        <v>10170.630000000001</v>
      </c>
      <c r="I14" s="7">
        <f>SUM(I15:I30)</f>
        <v>10362.1</v>
      </c>
      <c r="J14" s="7">
        <f>SUM(J15:J30)</f>
        <v>10982.5</v>
      </c>
      <c r="K14" s="7">
        <f>SUM(K15:K30)</f>
        <v>11190.699999999999</v>
      </c>
    </row>
    <row r="15" spans="2:11" x14ac:dyDescent="0.25">
      <c r="B15" s="149"/>
      <c r="C15" s="2">
        <v>621000</v>
      </c>
      <c r="D15" s="2">
        <v>41</v>
      </c>
      <c r="E15" s="3" t="s">
        <v>75</v>
      </c>
      <c r="F15" s="45">
        <v>707.45</v>
      </c>
      <c r="G15" s="4">
        <v>640</v>
      </c>
      <c r="H15" s="45">
        <v>605.82000000000005</v>
      </c>
      <c r="I15" s="4">
        <v>660</v>
      </c>
      <c r="J15" s="4">
        <f>G15*1.05</f>
        <v>672</v>
      </c>
      <c r="K15" s="4">
        <f>G15*1.07</f>
        <v>684.80000000000007</v>
      </c>
    </row>
    <row r="16" spans="2:11" x14ac:dyDescent="0.25">
      <c r="B16" s="149"/>
      <c r="C16" s="2">
        <v>623000</v>
      </c>
      <c r="D16" s="2">
        <v>111</v>
      </c>
      <c r="E16" s="3" t="s">
        <v>395</v>
      </c>
      <c r="F16" s="45">
        <v>0</v>
      </c>
      <c r="G16" s="4">
        <v>0</v>
      </c>
      <c r="H16" s="45">
        <v>0</v>
      </c>
      <c r="I16" s="4">
        <v>15</v>
      </c>
      <c r="J16" s="4">
        <v>15</v>
      </c>
      <c r="K16" s="4">
        <v>15</v>
      </c>
    </row>
    <row r="17" spans="2:11" x14ac:dyDescent="0.25">
      <c r="B17" s="149"/>
      <c r="C17" s="2">
        <v>623000</v>
      </c>
      <c r="D17" s="2">
        <v>41</v>
      </c>
      <c r="E17" s="3" t="s">
        <v>345</v>
      </c>
      <c r="F17" s="45">
        <v>2769.6</v>
      </c>
      <c r="G17" s="4">
        <v>2330</v>
      </c>
      <c r="H17" s="45">
        <v>2177.54</v>
      </c>
      <c r="I17" s="4">
        <v>2300</v>
      </c>
      <c r="J17" s="4">
        <f t="shared" ref="J17:J29" si="0">G17*1.05</f>
        <v>2446.5</v>
      </c>
      <c r="K17" s="4">
        <f t="shared" ref="K17:K29" si="1">G17*1.07</f>
        <v>2493.1000000000004</v>
      </c>
    </row>
    <row r="18" spans="2:11" x14ac:dyDescent="0.25">
      <c r="B18" s="149"/>
      <c r="C18" s="2">
        <v>625001</v>
      </c>
      <c r="D18" s="2">
        <v>41</v>
      </c>
      <c r="E18" s="3" t="s">
        <v>76</v>
      </c>
      <c r="F18" s="45">
        <v>456.86</v>
      </c>
      <c r="G18" s="4">
        <v>420</v>
      </c>
      <c r="H18" s="45">
        <v>372.79</v>
      </c>
      <c r="I18" s="4">
        <v>410</v>
      </c>
      <c r="J18" s="4">
        <f t="shared" si="0"/>
        <v>441</v>
      </c>
      <c r="K18" s="4">
        <f t="shared" si="1"/>
        <v>449.40000000000003</v>
      </c>
    </row>
    <row r="19" spans="2:11" x14ac:dyDescent="0.25">
      <c r="B19" s="149"/>
      <c r="C19" s="2">
        <v>625001</v>
      </c>
      <c r="D19" s="2">
        <v>111</v>
      </c>
      <c r="E19" s="3" t="s">
        <v>396</v>
      </c>
      <c r="F19" s="45">
        <v>0</v>
      </c>
      <c r="G19" s="4">
        <v>0</v>
      </c>
      <c r="H19" s="45">
        <v>0</v>
      </c>
      <c r="I19" s="4">
        <v>2.1</v>
      </c>
      <c r="J19" s="4">
        <v>2</v>
      </c>
      <c r="K19" s="4">
        <v>2</v>
      </c>
    </row>
    <row r="20" spans="2:11" x14ac:dyDescent="0.25">
      <c r="B20" s="149"/>
      <c r="C20" s="2">
        <v>625002</v>
      </c>
      <c r="D20" s="2">
        <v>41</v>
      </c>
      <c r="E20" s="3" t="s">
        <v>77</v>
      </c>
      <c r="F20" s="45">
        <v>4695.1099999999997</v>
      </c>
      <c r="G20" s="4">
        <v>4160</v>
      </c>
      <c r="H20" s="45">
        <v>4212.13</v>
      </c>
      <c r="I20" s="4">
        <v>4100</v>
      </c>
      <c r="J20" s="4">
        <f t="shared" si="0"/>
        <v>4368</v>
      </c>
      <c r="K20" s="4">
        <f t="shared" si="1"/>
        <v>4451.2</v>
      </c>
    </row>
    <row r="21" spans="2:11" x14ac:dyDescent="0.25">
      <c r="B21" s="149"/>
      <c r="C21" s="2">
        <v>625002</v>
      </c>
      <c r="D21" s="2">
        <v>111</v>
      </c>
      <c r="E21" s="3" t="s">
        <v>397</v>
      </c>
      <c r="F21" s="45">
        <v>0</v>
      </c>
      <c r="G21" s="4">
        <v>0</v>
      </c>
      <c r="H21" s="45">
        <v>0</v>
      </c>
      <c r="I21" s="4">
        <v>21</v>
      </c>
      <c r="J21" s="4">
        <v>21</v>
      </c>
      <c r="K21" s="4">
        <v>21</v>
      </c>
    </row>
    <row r="22" spans="2:11" x14ac:dyDescent="0.25">
      <c r="B22" s="149"/>
      <c r="C22" s="10">
        <v>625003</v>
      </c>
      <c r="D22" s="10">
        <v>41</v>
      </c>
      <c r="E22" s="3" t="s">
        <v>78</v>
      </c>
      <c r="F22" s="45">
        <v>270.47000000000003</v>
      </c>
      <c r="G22" s="4">
        <v>240</v>
      </c>
      <c r="H22" s="45">
        <v>240.06</v>
      </c>
      <c r="I22" s="4">
        <v>240</v>
      </c>
      <c r="J22" s="4">
        <f t="shared" si="0"/>
        <v>252</v>
      </c>
      <c r="K22" s="4">
        <f t="shared" si="1"/>
        <v>256.8</v>
      </c>
    </row>
    <row r="23" spans="2:11" x14ac:dyDescent="0.25">
      <c r="B23" s="149"/>
      <c r="C23" s="10">
        <v>625003</v>
      </c>
      <c r="D23" s="10">
        <v>111</v>
      </c>
      <c r="E23" s="3" t="s">
        <v>398</v>
      </c>
      <c r="F23" s="45">
        <v>0</v>
      </c>
      <c r="G23" s="4">
        <v>0</v>
      </c>
      <c r="H23" s="45">
        <v>0</v>
      </c>
      <c r="I23" s="4">
        <v>1</v>
      </c>
      <c r="J23" s="4">
        <v>1</v>
      </c>
      <c r="K23" s="4">
        <v>1</v>
      </c>
    </row>
    <row r="24" spans="2:11" x14ac:dyDescent="0.25">
      <c r="B24" s="149"/>
      <c r="C24" s="10">
        <v>625004</v>
      </c>
      <c r="D24" s="10">
        <v>41</v>
      </c>
      <c r="E24" s="3" t="s">
        <v>79</v>
      </c>
      <c r="F24" s="45">
        <v>1006.87</v>
      </c>
      <c r="G24" s="4">
        <v>900</v>
      </c>
      <c r="H24" s="45">
        <v>863.48</v>
      </c>
      <c r="I24" s="4">
        <v>900</v>
      </c>
      <c r="J24" s="4">
        <f t="shared" si="0"/>
        <v>945</v>
      </c>
      <c r="K24" s="4">
        <f t="shared" si="1"/>
        <v>963</v>
      </c>
    </row>
    <row r="25" spans="2:11" x14ac:dyDescent="0.25">
      <c r="B25" s="149"/>
      <c r="C25" s="10">
        <v>625004</v>
      </c>
      <c r="D25" s="10">
        <v>111</v>
      </c>
      <c r="E25" s="3" t="s">
        <v>399</v>
      </c>
      <c r="F25" s="45">
        <v>0</v>
      </c>
      <c r="G25" s="4">
        <v>0</v>
      </c>
      <c r="H25" s="45">
        <v>0</v>
      </c>
      <c r="I25" s="4">
        <v>4</v>
      </c>
      <c r="J25" s="4">
        <v>4</v>
      </c>
      <c r="K25" s="4">
        <v>4</v>
      </c>
    </row>
    <row r="26" spans="2:11" x14ac:dyDescent="0.25">
      <c r="B26" s="149"/>
      <c r="C26" s="10">
        <v>625005</v>
      </c>
      <c r="D26" s="10">
        <v>41</v>
      </c>
      <c r="E26" s="3" t="s">
        <v>80</v>
      </c>
      <c r="F26" s="45">
        <v>327.81</v>
      </c>
      <c r="G26" s="4">
        <v>300</v>
      </c>
      <c r="H26" s="45">
        <v>266.27999999999997</v>
      </c>
      <c r="I26" s="4">
        <v>300</v>
      </c>
      <c r="J26" s="4">
        <f t="shared" si="0"/>
        <v>315</v>
      </c>
      <c r="K26" s="4">
        <f t="shared" si="1"/>
        <v>321</v>
      </c>
    </row>
    <row r="27" spans="2:11" x14ac:dyDescent="0.25">
      <c r="B27" s="149"/>
      <c r="C27" s="10">
        <v>625005</v>
      </c>
      <c r="D27" s="10">
        <v>111</v>
      </c>
      <c r="E27" s="3" t="s">
        <v>400</v>
      </c>
      <c r="F27" s="45">
        <v>0</v>
      </c>
      <c r="G27" s="4">
        <v>0</v>
      </c>
      <c r="H27" s="45">
        <v>0</v>
      </c>
      <c r="I27" s="4">
        <v>2</v>
      </c>
      <c r="J27" s="4">
        <v>2</v>
      </c>
      <c r="K27" s="4">
        <v>2</v>
      </c>
    </row>
    <row r="28" spans="2:11" x14ac:dyDescent="0.25">
      <c r="B28" s="149"/>
      <c r="C28" s="10">
        <v>625006</v>
      </c>
      <c r="D28" s="10">
        <v>41</v>
      </c>
      <c r="E28" s="3" t="s">
        <v>285</v>
      </c>
      <c r="F28" s="45">
        <v>2.64</v>
      </c>
      <c r="G28" s="4">
        <v>0</v>
      </c>
      <c r="H28" s="45">
        <v>3.88</v>
      </c>
      <c r="I28" s="4">
        <v>0</v>
      </c>
      <c r="J28" s="4">
        <f t="shared" si="0"/>
        <v>0</v>
      </c>
      <c r="K28" s="4">
        <f t="shared" si="1"/>
        <v>0</v>
      </c>
    </row>
    <row r="29" spans="2:11" x14ac:dyDescent="0.25">
      <c r="B29" s="149"/>
      <c r="C29" s="10">
        <v>625007</v>
      </c>
      <c r="D29" s="10">
        <v>41</v>
      </c>
      <c r="E29" s="3" t="s">
        <v>81</v>
      </c>
      <c r="F29" s="45">
        <v>1587.26</v>
      </c>
      <c r="G29" s="4">
        <v>1420</v>
      </c>
      <c r="H29" s="45">
        <v>1428.65</v>
      </c>
      <c r="I29" s="4">
        <v>1400</v>
      </c>
      <c r="J29" s="4">
        <f t="shared" si="0"/>
        <v>1491</v>
      </c>
      <c r="K29" s="4">
        <f t="shared" si="1"/>
        <v>1519.4</v>
      </c>
    </row>
    <row r="30" spans="2:11" x14ac:dyDescent="0.25">
      <c r="B30" s="149"/>
      <c r="C30" s="10">
        <v>625007</v>
      </c>
      <c r="D30" s="10">
        <v>111</v>
      </c>
      <c r="E30" s="3" t="s">
        <v>401</v>
      </c>
      <c r="F30" s="45">
        <v>0</v>
      </c>
      <c r="G30" s="4">
        <v>0</v>
      </c>
      <c r="H30" s="45">
        <v>0</v>
      </c>
      <c r="I30" s="4">
        <v>7</v>
      </c>
      <c r="J30" s="4">
        <v>7</v>
      </c>
      <c r="K30" s="4">
        <v>7</v>
      </c>
    </row>
    <row r="31" spans="2:11" x14ac:dyDescent="0.25">
      <c r="B31" s="150"/>
      <c r="C31" s="5">
        <v>630</v>
      </c>
      <c r="D31" s="5"/>
      <c r="E31" s="6" t="s">
        <v>82</v>
      </c>
      <c r="F31" s="44">
        <v>0</v>
      </c>
      <c r="G31" s="7">
        <f>SUM(G32)</f>
        <v>100</v>
      </c>
      <c r="H31" s="44">
        <f>SUM(H32)</f>
        <v>0</v>
      </c>
      <c r="I31" s="7">
        <f>SUM(I32)</f>
        <v>100</v>
      </c>
      <c r="J31" s="7">
        <f>SUM(J32)</f>
        <v>150</v>
      </c>
      <c r="K31" s="7">
        <f>SUM(K32)</f>
        <v>200</v>
      </c>
    </row>
    <row r="32" spans="2:11" x14ac:dyDescent="0.25">
      <c r="B32" s="150"/>
      <c r="C32" s="10">
        <v>631001</v>
      </c>
      <c r="D32" s="10">
        <v>41</v>
      </c>
      <c r="E32" s="3" t="s">
        <v>83</v>
      </c>
      <c r="F32" s="45">
        <v>0</v>
      </c>
      <c r="G32" s="25">
        <v>100</v>
      </c>
      <c r="H32" s="68">
        <v>0</v>
      </c>
      <c r="I32" s="25">
        <v>100</v>
      </c>
      <c r="J32" s="25">
        <v>150</v>
      </c>
      <c r="K32" s="25">
        <v>200</v>
      </c>
    </row>
    <row r="33" spans="2:11" x14ac:dyDescent="0.25">
      <c r="B33" s="26"/>
      <c r="C33" s="11">
        <v>632</v>
      </c>
      <c r="D33" s="41"/>
      <c r="E33" s="11" t="s">
        <v>84</v>
      </c>
      <c r="F33" s="65">
        <f t="shared" ref="F33:K33" si="2">SUM(F34:F38)</f>
        <v>1652.16</v>
      </c>
      <c r="G33" s="27">
        <f t="shared" si="2"/>
        <v>1850</v>
      </c>
      <c r="H33" s="65">
        <f t="shared" si="2"/>
        <v>1150.71</v>
      </c>
      <c r="I33" s="27">
        <f t="shared" si="2"/>
        <v>1820</v>
      </c>
      <c r="J33" s="27">
        <f t="shared" si="2"/>
        <v>2187.5</v>
      </c>
      <c r="K33" s="27">
        <f t="shared" si="2"/>
        <v>2234.5</v>
      </c>
    </row>
    <row r="34" spans="2:11" x14ac:dyDescent="0.25">
      <c r="B34" s="24"/>
      <c r="C34" s="10" t="s">
        <v>85</v>
      </c>
      <c r="D34" s="10">
        <v>41</v>
      </c>
      <c r="E34" s="3" t="s">
        <v>86</v>
      </c>
      <c r="F34" s="45">
        <v>110</v>
      </c>
      <c r="G34" s="25">
        <v>150</v>
      </c>
      <c r="H34" s="68">
        <v>88</v>
      </c>
      <c r="I34" s="25">
        <v>120</v>
      </c>
      <c r="J34" s="25">
        <v>350</v>
      </c>
      <c r="K34" s="25">
        <v>350</v>
      </c>
    </row>
    <row r="35" spans="2:11" x14ac:dyDescent="0.25">
      <c r="B35" s="24"/>
      <c r="C35" s="10">
        <v>632002</v>
      </c>
      <c r="D35" s="10">
        <v>41</v>
      </c>
      <c r="E35" s="3" t="s">
        <v>286</v>
      </c>
      <c r="F35" s="45">
        <v>45.29</v>
      </c>
      <c r="G35" s="25">
        <v>0</v>
      </c>
      <c r="H35" s="68">
        <v>0</v>
      </c>
      <c r="I35" s="25">
        <v>0</v>
      </c>
      <c r="J35" s="25">
        <v>0</v>
      </c>
      <c r="K35" s="25">
        <v>0</v>
      </c>
    </row>
    <row r="36" spans="2:11" x14ac:dyDescent="0.25">
      <c r="B36" s="24"/>
      <c r="C36" s="10" t="s">
        <v>87</v>
      </c>
      <c r="D36" s="10">
        <v>41</v>
      </c>
      <c r="E36" s="3" t="s">
        <v>88</v>
      </c>
      <c r="F36" s="45">
        <v>500.35</v>
      </c>
      <c r="G36" s="25">
        <v>700</v>
      </c>
      <c r="H36" s="68">
        <v>382.17</v>
      </c>
      <c r="I36" s="25">
        <v>700</v>
      </c>
      <c r="J36" s="25">
        <f>G36*1.05</f>
        <v>735</v>
      </c>
      <c r="K36" s="25">
        <f>G36*1.07</f>
        <v>749</v>
      </c>
    </row>
    <row r="37" spans="2:11" x14ac:dyDescent="0.25">
      <c r="B37" s="24"/>
      <c r="C37" s="10" t="s">
        <v>89</v>
      </c>
      <c r="D37" s="10">
        <v>41</v>
      </c>
      <c r="E37" s="3" t="s">
        <v>90</v>
      </c>
      <c r="F37" s="45">
        <v>676.84</v>
      </c>
      <c r="G37" s="25">
        <v>650</v>
      </c>
      <c r="H37" s="68">
        <v>463.65</v>
      </c>
      <c r="I37" s="25">
        <v>650</v>
      </c>
      <c r="J37" s="25">
        <f>G37*1.05</f>
        <v>682.5</v>
      </c>
      <c r="K37" s="25">
        <f>G37*1.07</f>
        <v>695.5</v>
      </c>
    </row>
    <row r="38" spans="2:11" x14ac:dyDescent="0.25">
      <c r="B38" s="24"/>
      <c r="C38" s="10">
        <v>632004</v>
      </c>
      <c r="D38" s="10">
        <v>41</v>
      </c>
      <c r="E38" s="3" t="s">
        <v>91</v>
      </c>
      <c r="F38" s="45">
        <v>319.68</v>
      </c>
      <c r="G38" s="25">
        <v>350</v>
      </c>
      <c r="H38" s="68">
        <v>216.89</v>
      </c>
      <c r="I38" s="25">
        <v>350</v>
      </c>
      <c r="J38" s="25">
        <v>420</v>
      </c>
      <c r="K38" s="25">
        <v>440</v>
      </c>
    </row>
    <row r="39" spans="2:11" x14ac:dyDescent="0.25">
      <c r="B39" s="23"/>
      <c r="C39" s="5">
        <v>633</v>
      </c>
      <c r="D39" s="5"/>
      <c r="E39" s="6" t="s">
        <v>92</v>
      </c>
      <c r="F39" s="44">
        <f t="shared" ref="F39:K39" si="3">SUM(F40:F59)</f>
        <v>2186.48</v>
      </c>
      <c r="G39" s="7">
        <f t="shared" si="3"/>
        <v>2650</v>
      </c>
      <c r="H39" s="44">
        <f t="shared" si="3"/>
        <v>2013.72</v>
      </c>
      <c r="I39" s="7">
        <f t="shared" si="3"/>
        <v>2853</v>
      </c>
      <c r="J39" s="7">
        <f t="shared" si="3"/>
        <v>2258</v>
      </c>
      <c r="K39" s="7">
        <f t="shared" si="3"/>
        <v>2745</v>
      </c>
    </row>
    <row r="40" spans="2:11" x14ac:dyDescent="0.25">
      <c r="B40" s="24"/>
      <c r="C40" s="10">
        <v>633002</v>
      </c>
      <c r="D40" s="10">
        <v>41</v>
      </c>
      <c r="E40" s="3" t="s">
        <v>93</v>
      </c>
      <c r="F40" s="45">
        <v>0</v>
      </c>
      <c r="G40" s="25">
        <v>0</v>
      </c>
      <c r="H40" s="68">
        <v>0</v>
      </c>
      <c r="I40" s="25">
        <v>0</v>
      </c>
      <c r="J40" s="25">
        <f>G40*1.05</f>
        <v>0</v>
      </c>
      <c r="K40" s="25">
        <f>G40*1.07</f>
        <v>0</v>
      </c>
    </row>
    <row r="41" spans="2:11" x14ac:dyDescent="0.25">
      <c r="B41" s="24"/>
      <c r="C41" s="10">
        <v>633003</v>
      </c>
      <c r="D41" s="10">
        <v>41</v>
      </c>
      <c r="E41" s="3" t="s">
        <v>287</v>
      </c>
      <c r="F41" s="45">
        <v>10.9</v>
      </c>
      <c r="G41" s="25">
        <v>0</v>
      </c>
      <c r="H41" s="68">
        <v>0</v>
      </c>
      <c r="I41" s="25">
        <v>0</v>
      </c>
      <c r="J41" s="25">
        <v>0</v>
      </c>
      <c r="K41" s="25">
        <v>0</v>
      </c>
    </row>
    <row r="42" spans="2:11" x14ac:dyDescent="0.25">
      <c r="B42" s="24"/>
      <c r="C42" s="10">
        <v>633004</v>
      </c>
      <c r="D42" s="10">
        <v>41</v>
      </c>
      <c r="E42" s="3" t="s">
        <v>94</v>
      </c>
      <c r="F42" s="45">
        <v>0</v>
      </c>
      <c r="G42" s="25">
        <v>800</v>
      </c>
      <c r="H42" s="68">
        <v>510.8</v>
      </c>
      <c r="I42" s="25">
        <v>0</v>
      </c>
      <c r="J42" s="25">
        <v>0</v>
      </c>
      <c r="K42" s="25">
        <v>0</v>
      </c>
    </row>
    <row r="43" spans="2:11" x14ac:dyDescent="0.25">
      <c r="B43" s="24"/>
      <c r="C43" s="10">
        <v>633006</v>
      </c>
      <c r="D43" s="10">
        <v>41</v>
      </c>
      <c r="E43" s="3" t="s">
        <v>95</v>
      </c>
      <c r="F43" s="45">
        <v>40.39</v>
      </c>
      <c r="G43" s="25">
        <v>100</v>
      </c>
      <c r="H43" s="68">
        <v>229.93</v>
      </c>
      <c r="I43" s="25">
        <v>200</v>
      </c>
      <c r="J43" s="25">
        <v>120</v>
      </c>
      <c r="K43" s="25">
        <v>130</v>
      </c>
    </row>
    <row r="44" spans="2:11" x14ac:dyDescent="0.25">
      <c r="B44" s="24"/>
      <c r="C44" s="10">
        <v>633006</v>
      </c>
      <c r="D44" s="10">
        <v>41</v>
      </c>
      <c r="E44" s="3" t="s">
        <v>288</v>
      </c>
      <c r="F44" s="45">
        <v>5.96</v>
      </c>
      <c r="G44" s="25">
        <v>0</v>
      </c>
      <c r="H44" s="68">
        <v>0</v>
      </c>
      <c r="I44" s="25">
        <v>0</v>
      </c>
      <c r="J44" s="25">
        <v>0</v>
      </c>
      <c r="K44" s="25">
        <v>0</v>
      </c>
    </row>
    <row r="45" spans="2:11" x14ac:dyDescent="0.25">
      <c r="B45" s="24"/>
      <c r="C45" s="10">
        <v>633006</v>
      </c>
      <c r="D45" s="10">
        <v>41</v>
      </c>
      <c r="E45" s="3" t="s">
        <v>289</v>
      </c>
      <c r="F45" s="45">
        <v>70.8</v>
      </c>
      <c r="G45" s="25">
        <v>0</v>
      </c>
      <c r="H45" s="68">
        <v>0</v>
      </c>
      <c r="I45" s="25">
        <v>100</v>
      </c>
      <c r="J45" s="25">
        <v>100</v>
      </c>
      <c r="K45" s="25">
        <v>100</v>
      </c>
    </row>
    <row r="46" spans="2:11" x14ac:dyDescent="0.25">
      <c r="B46" s="24"/>
      <c r="C46" s="10">
        <v>633006</v>
      </c>
      <c r="D46" s="10">
        <v>41</v>
      </c>
      <c r="E46" s="3" t="s">
        <v>291</v>
      </c>
      <c r="F46" s="45">
        <v>-47.8</v>
      </c>
      <c r="G46" s="25">
        <v>0</v>
      </c>
      <c r="H46" s="68">
        <v>0</v>
      </c>
      <c r="I46" s="25">
        <v>0</v>
      </c>
      <c r="J46" s="25">
        <v>0</v>
      </c>
      <c r="K46" s="25">
        <v>0</v>
      </c>
    </row>
    <row r="47" spans="2:11" x14ac:dyDescent="0.25">
      <c r="B47" s="24"/>
      <c r="C47" s="10">
        <v>633006</v>
      </c>
      <c r="D47" s="10">
        <v>41</v>
      </c>
      <c r="E47" s="3" t="s">
        <v>290</v>
      </c>
      <c r="F47" s="45">
        <v>193.51</v>
      </c>
      <c r="G47" s="25">
        <v>0</v>
      </c>
      <c r="H47" s="68">
        <v>0</v>
      </c>
      <c r="I47" s="25">
        <v>100</v>
      </c>
      <c r="J47" s="25">
        <v>0</v>
      </c>
      <c r="K47" s="25">
        <v>0</v>
      </c>
    </row>
    <row r="48" spans="2:11" x14ac:dyDescent="0.25">
      <c r="B48" s="24"/>
      <c r="C48" s="10">
        <v>633006</v>
      </c>
      <c r="D48" s="10">
        <v>41</v>
      </c>
      <c r="E48" s="3" t="s">
        <v>96</v>
      </c>
      <c r="F48" s="45">
        <v>98.86</v>
      </c>
      <c r="G48" s="25">
        <v>100</v>
      </c>
      <c r="H48" s="68">
        <v>16</v>
      </c>
      <c r="I48" s="25">
        <v>100</v>
      </c>
      <c r="J48" s="25">
        <v>120</v>
      </c>
      <c r="K48" s="25">
        <v>130</v>
      </c>
    </row>
    <row r="49" spans="2:11" x14ac:dyDescent="0.25">
      <c r="B49" s="24"/>
      <c r="C49" s="10">
        <v>633006</v>
      </c>
      <c r="D49" s="10">
        <v>41</v>
      </c>
      <c r="E49" s="3" t="s">
        <v>97</v>
      </c>
      <c r="F49" s="45">
        <v>75.61</v>
      </c>
      <c r="G49" s="25">
        <v>100</v>
      </c>
      <c r="H49" s="68">
        <v>45.67</v>
      </c>
      <c r="I49" s="25">
        <v>100</v>
      </c>
      <c r="J49" s="25">
        <v>100</v>
      </c>
      <c r="K49" s="25">
        <v>100</v>
      </c>
    </row>
    <row r="50" spans="2:11" x14ac:dyDescent="0.25">
      <c r="B50" s="24"/>
      <c r="C50" s="10">
        <v>633006</v>
      </c>
      <c r="D50" s="10">
        <v>111</v>
      </c>
      <c r="E50" s="3" t="s">
        <v>393</v>
      </c>
      <c r="F50" s="45">
        <v>7.15</v>
      </c>
      <c r="G50" s="25">
        <v>0</v>
      </c>
      <c r="H50" s="68">
        <v>0</v>
      </c>
      <c r="I50" s="25">
        <v>63</v>
      </c>
      <c r="J50" s="25">
        <v>63</v>
      </c>
      <c r="K50" s="25">
        <v>63</v>
      </c>
    </row>
    <row r="51" spans="2:11" x14ac:dyDescent="0.25">
      <c r="B51" s="24"/>
      <c r="C51" s="10">
        <v>633006</v>
      </c>
      <c r="D51" s="10">
        <v>41</v>
      </c>
      <c r="E51" s="3" t="s">
        <v>98</v>
      </c>
      <c r="F51" s="45">
        <v>620.41</v>
      </c>
      <c r="G51" s="25">
        <v>600</v>
      </c>
      <c r="H51" s="68">
        <v>302.16000000000003</v>
      </c>
      <c r="I51" s="25">
        <v>600</v>
      </c>
      <c r="J51" s="25">
        <v>315</v>
      </c>
      <c r="K51" s="25">
        <f>G51*1.07</f>
        <v>642</v>
      </c>
    </row>
    <row r="52" spans="2:11" x14ac:dyDescent="0.25">
      <c r="B52" s="24"/>
      <c r="C52" s="10">
        <v>633006</v>
      </c>
      <c r="D52" s="10">
        <v>41</v>
      </c>
      <c r="E52" s="3" t="s">
        <v>346</v>
      </c>
      <c r="F52" s="45">
        <v>0</v>
      </c>
      <c r="G52" s="25">
        <v>0</v>
      </c>
      <c r="H52" s="68">
        <v>148.34</v>
      </c>
      <c r="I52" s="25">
        <v>200</v>
      </c>
      <c r="J52" s="25">
        <v>200</v>
      </c>
      <c r="K52" s="25">
        <v>200</v>
      </c>
    </row>
    <row r="53" spans="2:11" x14ac:dyDescent="0.25">
      <c r="B53" s="24"/>
      <c r="C53" s="10">
        <v>633007</v>
      </c>
      <c r="D53" s="10">
        <v>41</v>
      </c>
      <c r="E53" s="3" t="s">
        <v>292</v>
      </c>
      <c r="F53" s="45">
        <v>147</v>
      </c>
      <c r="G53" s="25">
        <v>0</v>
      </c>
      <c r="H53" s="68">
        <v>0</v>
      </c>
      <c r="I53" s="25">
        <v>100</v>
      </c>
      <c r="J53" s="25">
        <v>0</v>
      </c>
      <c r="K53" s="25">
        <v>0</v>
      </c>
    </row>
    <row r="54" spans="2:11" x14ac:dyDescent="0.25">
      <c r="B54" s="24"/>
      <c r="C54" s="10">
        <v>633009</v>
      </c>
      <c r="D54" s="10">
        <v>41</v>
      </c>
      <c r="E54" s="3" t="s">
        <v>99</v>
      </c>
      <c r="F54" s="45">
        <v>186.1</v>
      </c>
      <c r="G54" s="25">
        <v>150</v>
      </c>
      <c r="H54" s="68">
        <v>135.4</v>
      </c>
      <c r="I54" s="25">
        <v>150</v>
      </c>
      <c r="J54" s="25">
        <v>200</v>
      </c>
      <c r="K54" s="25">
        <v>250</v>
      </c>
    </row>
    <row r="55" spans="2:11" x14ac:dyDescent="0.25">
      <c r="B55" s="24"/>
      <c r="C55" s="10">
        <v>633010</v>
      </c>
      <c r="D55" s="10" t="s">
        <v>293</v>
      </c>
      <c r="E55" s="3" t="s">
        <v>100</v>
      </c>
      <c r="F55" s="45">
        <v>70</v>
      </c>
      <c r="G55" s="25">
        <v>0</v>
      </c>
      <c r="H55" s="68">
        <v>0</v>
      </c>
      <c r="I55" s="25">
        <v>0</v>
      </c>
      <c r="J55" s="25">
        <v>0</v>
      </c>
      <c r="K55" s="25">
        <v>0</v>
      </c>
    </row>
    <row r="56" spans="2:11" x14ac:dyDescent="0.25">
      <c r="B56" s="24"/>
      <c r="C56" s="10">
        <v>633013</v>
      </c>
      <c r="D56" s="10">
        <v>41</v>
      </c>
      <c r="E56" s="3" t="s">
        <v>101</v>
      </c>
      <c r="F56" s="45">
        <v>667.82</v>
      </c>
      <c r="G56" s="25">
        <v>600</v>
      </c>
      <c r="H56" s="68">
        <v>618.73</v>
      </c>
      <c r="I56" s="25">
        <v>620</v>
      </c>
      <c r="J56" s="25">
        <v>700</v>
      </c>
      <c r="K56" s="25">
        <v>750</v>
      </c>
    </row>
    <row r="57" spans="2:11" x14ac:dyDescent="0.25">
      <c r="B57" s="24"/>
      <c r="C57" s="10">
        <v>633013</v>
      </c>
      <c r="D57" s="10">
        <v>41</v>
      </c>
      <c r="E57" s="3" t="s">
        <v>379</v>
      </c>
      <c r="F57" s="45">
        <v>0</v>
      </c>
      <c r="G57" s="25">
        <v>0</v>
      </c>
      <c r="H57" s="68">
        <v>0</v>
      </c>
      <c r="I57" s="25">
        <v>420</v>
      </c>
      <c r="J57" s="25">
        <v>0</v>
      </c>
      <c r="K57" s="25">
        <v>0</v>
      </c>
    </row>
    <row r="58" spans="2:11" x14ac:dyDescent="0.25">
      <c r="B58" s="24"/>
      <c r="C58" s="10">
        <v>633016</v>
      </c>
      <c r="D58" s="10">
        <v>41</v>
      </c>
      <c r="E58" s="3" t="s">
        <v>102</v>
      </c>
      <c r="F58" s="45">
        <v>39.770000000000003</v>
      </c>
      <c r="G58" s="25">
        <v>100</v>
      </c>
      <c r="H58" s="68">
        <v>6.69</v>
      </c>
      <c r="I58" s="25">
        <v>100</v>
      </c>
      <c r="J58" s="25">
        <v>220</v>
      </c>
      <c r="K58" s="25">
        <v>230</v>
      </c>
    </row>
    <row r="59" spans="2:11" x14ac:dyDescent="0.25">
      <c r="B59" s="24"/>
      <c r="C59" s="10">
        <v>633019</v>
      </c>
      <c r="D59" s="10">
        <v>41</v>
      </c>
      <c r="E59" s="3" t="s">
        <v>103</v>
      </c>
      <c r="F59" s="45">
        <v>0</v>
      </c>
      <c r="G59" s="25">
        <v>100</v>
      </c>
      <c r="H59" s="68">
        <v>0</v>
      </c>
      <c r="I59" s="25">
        <v>0</v>
      </c>
      <c r="J59" s="25">
        <v>120</v>
      </c>
      <c r="K59" s="25">
        <v>150</v>
      </c>
    </row>
    <row r="60" spans="2:11" x14ac:dyDescent="0.25">
      <c r="B60" s="24"/>
      <c r="C60" s="11">
        <v>634</v>
      </c>
      <c r="D60" s="41"/>
      <c r="E60" s="6" t="s">
        <v>104</v>
      </c>
      <c r="F60" s="44">
        <f>SUM(F61:F62)</f>
        <v>396.38</v>
      </c>
      <c r="G60" s="27">
        <f>SUM(G61:G62)</f>
        <v>400</v>
      </c>
      <c r="H60" s="65">
        <f>SUM(H61:H63)</f>
        <v>703.16</v>
      </c>
      <c r="I60" s="27">
        <f>SUM(I61:I63)</f>
        <v>900</v>
      </c>
      <c r="J60" s="27">
        <f>SUM(J61:J63)</f>
        <v>340</v>
      </c>
      <c r="K60" s="27">
        <f>SUM(K61:K63)</f>
        <v>370</v>
      </c>
    </row>
    <row r="61" spans="2:11" x14ac:dyDescent="0.25">
      <c r="B61" s="24"/>
      <c r="C61" s="10">
        <v>634001</v>
      </c>
      <c r="D61" s="10">
        <v>41</v>
      </c>
      <c r="E61" s="3" t="s">
        <v>105</v>
      </c>
      <c r="F61" s="45">
        <v>331.49</v>
      </c>
      <c r="G61" s="25">
        <v>300</v>
      </c>
      <c r="H61" s="68">
        <v>600.42999999999995</v>
      </c>
      <c r="I61" s="25">
        <v>600</v>
      </c>
      <c r="J61" s="25">
        <v>220</v>
      </c>
      <c r="K61" s="25">
        <v>230</v>
      </c>
    </row>
    <row r="62" spans="2:11" x14ac:dyDescent="0.25">
      <c r="B62" s="24"/>
      <c r="C62" s="10">
        <v>634001</v>
      </c>
      <c r="D62" s="10">
        <v>41</v>
      </c>
      <c r="E62" s="3" t="s">
        <v>106</v>
      </c>
      <c r="F62" s="45">
        <v>64.89</v>
      </c>
      <c r="G62" s="25">
        <v>100</v>
      </c>
      <c r="H62" s="68">
        <v>57.2</v>
      </c>
      <c r="I62" s="25">
        <v>300</v>
      </c>
      <c r="J62" s="25">
        <v>120</v>
      </c>
      <c r="K62" s="25">
        <v>140</v>
      </c>
    </row>
    <row r="63" spans="2:11" x14ac:dyDescent="0.25">
      <c r="B63" s="24"/>
      <c r="C63" s="10">
        <v>634001</v>
      </c>
      <c r="D63" s="10">
        <v>41</v>
      </c>
      <c r="E63" s="3" t="s">
        <v>347</v>
      </c>
      <c r="F63" s="45">
        <v>0</v>
      </c>
      <c r="G63" s="25">
        <v>0</v>
      </c>
      <c r="H63" s="68">
        <v>45.53</v>
      </c>
      <c r="I63" s="25">
        <v>0</v>
      </c>
      <c r="J63" s="25">
        <v>0</v>
      </c>
      <c r="K63" s="25">
        <v>0</v>
      </c>
    </row>
    <row r="64" spans="2:11" x14ac:dyDescent="0.25">
      <c r="B64" s="24"/>
      <c r="C64" s="11">
        <v>635</v>
      </c>
      <c r="D64" s="41"/>
      <c r="E64" s="6" t="s">
        <v>107</v>
      </c>
      <c r="F64" s="44">
        <f t="shared" ref="F64:K64" si="4">SUM(F65:F68)</f>
        <v>335.82000000000005</v>
      </c>
      <c r="G64" s="27">
        <f t="shared" si="4"/>
        <v>450</v>
      </c>
      <c r="H64" s="65">
        <f t="shared" si="4"/>
        <v>62.05</v>
      </c>
      <c r="I64" s="27">
        <f t="shared" si="4"/>
        <v>450</v>
      </c>
      <c r="J64" s="27">
        <f t="shared" si="4"/>
        <v>500</v>
      </c>
      <c r="K64" s="27">
        <f t="shared" si="4"/>
        <v>590</v>
      </c>
    </row>
    <row r="65" spans="2:11" x14ac:dyDescent="0.25">
      <c r="B65" s="24"/>
      <c r="C65" s="10">
        <v>634002</v>
      </c>
      <c r="D65" s="10">
        <v>41</v>
      </c>
      <c r="E65" s="3" t="s">
        <v>108</v>
      </c>
      <c r="F65" s="45">
        <v>71.599999999999994</v>
      </c>
      <c r="G65" s="25">
        <v>100</v>
      </c>
      <c r="H65" s="68">
        <v>62.05</v>
      </c>
      <c r="I65" s="25">
        <v>100</v>
      </c>
      <c r="J65" s="25">
        <v>100</v>
      </c>
      <c r="K65" s="25">
        <v>120</v>
      </c>
    </row>
    <row r="66" spans="2:11" x14ac:dyDescent="0.25">
      <c r="B66" s="24"/>
      <c r="C66" s="10">
        <v>634002</v>
      </c>
      <c r="D66" s="10">
        <v>41</v>
      </c>
      <c r="E66" s="3" t="s">
        <v>109</v>
      </c>
      <c r="F66" s="45">
        <v>0</v>
      </c>
      <c r="G66" s="25">
        <v>100</v>
      </c>
      <c r="H66" s="68">
        <v>0</v>
      </c>
      <c r="I66" s="25">
        <v>100</v>
      </c>
      <c r="J66" s="25">
        <v>100</v>
      </c>
      <c r="K66" s="25">
        <v>120</v>
      </c>
    </row>
    <row r="67" spans="2:11" x14ac:dyDescent="0.25">
      <c r="B67" s="24"/>
      <c r="C67" s="10">
        <v>635002</v>
      </c>
      <c r="D67" s="10">
        <v>41</v>
      </c>
      <c r="E67" s="3" t="s">
        <v>110</v>
      </c>
      <c r="F67" s="45">
        <v>238</v>
      </c>
      <c r="G67" s="25">
        <v>200</v>
      </c>
      <c r="H67" s="68">
        <v>0</v>
      </c>
      <c r="I67" s="25">
        <v>200</v>
      </c>
      <c r="J67" s="25">
        <v>200</v>
      </c>
      <c r="K67" s="25">
        <v>200</v>
      </c>
    </row>
    <row r="68" spans="2:11" x14ac:dyDescent="0.25">
      <c r="B68" s="24"/>
      <c r="C68" s="10">
        <v>635009</v>
      </c>
      <c r="D68" s="10">
        <v>41</v>
      </c>
      <c r="E68" s="3" t="s">
        <v>294</v>
      </c>
      <c r="F68" s="45">
        <v>26.22</v>
      </c>
      <c r="G68" s="25">
        <v>50</v>
      </c>
      <c r="H68" s="68">
        <v>0</v>
      </c>
      <c r="I68" s="25">
        <v>50</v>
      </c>
      <c r="J68" s="25">
        <v>100</v>
      </c>
      <c r="K68" s="25">
        <v>150</v>
      </c>
    </row>
    <row r="69" spans="2:11" x14ac:dyDescent="0.25">
      <c r="B69" s="23"/>
      <c r="C69" s="5">
        <v>637</v>
      </c>
      <c r="D69" s="5"/>
      <c r="E69" s="6" t="s">
        <v>111</v>
      </c>
      <c r="F69" s="44">
        <f t="shared" ref="F69:K69" si="5">SUM(F70:F84)</f>
        <v>11575.03</v>
      </c>
      <c r="G69" s="7">
        <f t="shared" si="5"/>
        <v>8850</v>
      </c>
      <c r="H69" s="44">
        <f t="shared" si="5"/>
        <v>8302.41</v>
      </c>
      <c r="I69" s="7">
        <f t="shared" si="5"/>
        <v>9450</v>
      </c>
      <c r="J69" s="7">
        <f t="shared" si="5"/>
        <v>9600</v>
      </c>
      <c r="K69" s="7">
        <f t="shared" si="5"/>
        <v>10370</v>
      </c>
    </row>
    <row r="70" spans="2:11" x14ac:dyDescent="0.25">
      <c r="B70" s="21"/>
      <c r="C70" s="2">
        <v>637001</v>
      </c>
      <c r="D70" s="2">
        <v>41</v>
      </c>
      <c r="E70" s="3" t="s">
        <v>112</v>
      </c>
      <c r="F70" s="45">
        <v>38</v>
      </c>
      <c r="G70" s="4">
        <v>200</v>
      </c>
      <c r="H70" s="45">
        <v>36</v>
      </c>
      <c r="I70" s="4">
        <v>200</v>
      </c>
      <c r="J70" s="4">
        <v>250</v>
      </c>
      <c r="K70" s="4">
        <v>300</v>
      </c>
    </row>
    <row r="71" spans="2:11" x14ac:dyDescent="0.25">
      <c r="B71" s="21"/>
      <c r="C71" s="2">
        <v>637003</v>
      </c>
      <c r="D71" s="2">
        <v>41</v>
      </c>
      <c r="E71" s="3" t="s">
        <v>113</v>
      </c>
      <c r="F71" s="45">
        <v>38.64</v>
      </c>
      <c r="G71" s="4">
        <v>150</v>
      </c>
      <c r="H71" s="45">
        <v>38.64</v>
      </c>
      <c r="I71" s="4">
        <v>150</v>
      </c>
      <c r="J71" s="4">
        <v>150</v>
      </c>
      <c r="K71" s="4">
        <v>200</v>
      </c>
    </row>
    <row r="72" spans="2:11" x14ac:dyDescent="0.25">
      <c r="B72" s="21"/>
      <c r="C72" s="2">
        <v>637004</v>
      </c>
      <c r="D72" s="2">
        <v>41</v>
      </c>
      <c r="E72" s="3" t="s">
        <v>348</v>
      </c>
      <c r="F72" s="45">
        <v>0</v>
      </c>
      <c r="G72" s="4">
        <v>0</v>
      </c>
      <c r="H72" s="45">
        <v>99.9</v>
      </c>
      <c r="I72" s="4">
        <v>0</v>
      </c>
      <c r="J72" s="4">
        <v>0</v>
      </c>
      <c r="K72" s="4">
        <v>0</v>
      </c>
    </row>
    <row r="73" spans="2:11" x14ac:dyDescent="0.25">
      <c r="B73" s="21"/>
      <c r="C73" s="2">
        <v>637004</v>
      </c>
      <c r="D73" s="2">
        <v>41</v>
      </c>
      <c r="E73" s="3" t="s">
        <v>114</v>
      </c>
      <c r="F73" s="45">
        <v>400</v>
      </c>
      <c r="G73" s="4">
        <v>400</v>
      </c>
      <c r="H73" s="45">
        <v>400</v>
      </c>
      <c r="I73" s="4">
        <v>400</v>
      </c>
      <c r="J73" s="4">
        <v>400</v>
      </c>
      <c r="K73" s="4">
        <v>500</v>
      </c>
    </row>
    <row r="74" spans="2:11" x14ac:dyDescent="0.25">
      <c r="B74" s="24"/>
      <c r="C74" s="10">
        <v>637004</v>
      </c>
      <c r="D74" s="10">
        <v>41</v>
      </c>
      <c r="E74" s="3" t="s">
        <v>115</v>
      </c>
      <c r="F74" s="45">
        <v>266.22000000000003</v>
      </c>
      <c r="G74" s="25">
        <v>200</v>
      </c>
      <c r="H74" s="68">
        <v>96.75</v>
      </c>
      <c r="I74" s="25">
        <v>150</v>
      </c>
      <c r="J74" s="4">
        <f>G74*1.05</f>
        <v>210</v>
      </c>
      <c r="K74" s="4">
        <v>220</v>
      </c>
    </row>
    <row r="75" spans="2:11" x14ac:dyDescent="0.25">
      <c r="B75" s="24"/>
      <c r="C75" s="10">
        <v>637004</v>
      </c>
      <c r="D75" s="10">
        <v>41</v>
      </c>
      <c r="E75" s="3" t="s">
        <v>295</v>
      </c>
      <c r="F75" s="45">
        <v>81.8</v>
      </c>
      <c r="G75" s="25">
        <v>0</v>
      </c>
      <c r="H75" s="68">
        <v>206.76</v>
      </c>
      <c r="I75" s="25">
        <v>100</v>
      </c>
      <c r="J75" s="4">
        <v>100</v>
      </c>
      <c r="K75" s="4">
        <v>100</v>
      </c>
    </row>
    <row r="76" spans="2:11" x14ac:dyDescent="0.25">
      <c r="B76" s="24"/>
      <c r="C76" s="10">
        <v>637005</v>
      </c>
      <c r="D76" s="10">
        <v>41</v>
      </c>
      <c r="E76" s="3" t="s">
        <v>116</v>
      </c>
      <c r="F76" s="45">
        <v>2518</v>
      </c>
      <c r="G76" s="25">
        <v>1000</v>
      </c>
      <c r="H76" s="68">
        <v>670.14</v>
      </c>
      <c r="I76" s="25">
        <v>1000</v>
      </c>
      <c r="J76" s="4">
        <v>1100</v>
      </c>
      <c r="K76" s="4">
        <v>1200</v>
      </c>
    </row>
    <row r="77" spans="2:11" x14ac:dyDescent="0.25">
      <c r="B77" s="24"/>
      <c r="C77" s="10">
        <v>637007</v>
      </c>
      <c r="D77" s="10">
        <v>41</v>
      </c>
      <c r="E77" s="3" t="s">
        <v>83</v>
      </c>
      <c r="F77" s="45">
        <v>0</v>
      </c>
      <c r="G77" s="25">
        <v>0</v>
      </c>
      <c r="H77" s="68">
        <v>14.99</v>
      </c>
      <c r="I77" s="25">
        <v>50</v>
      </c>
      <c r="J77" s="4">
        <v>50</v>
      </c>
      <c r="K77" s="4">
        <v>50</v>
      </c>
    </row>
    <row r="78" spans="2:11" x14ac:dyDescent="0.25">
      <c r="B78" s="24"/>
      <c r="C78" s="10">
        <v>637012</v>
      </c>
      <c r="D78" s="10">
        <v>41</v>
      </c>
      <c r="E78" s="3" t="s">
        <v>117</v>
      </c>
      <c r="F78" s="45">
        <v>300.68</v>
      </c>
      <c r="G78" s="25">
        <v>100</v>
      </c>
      <c r="H78" s="68">
        <v>77.510000000000005</v>
      </c>
      <c r="I78" s="25">
        <v>100</v>
      </c>
      <c r="J78" s="4">
        <v>130</v>
      </c>
      <c r="K78" s="4">
        <v>160</v>
      </c>
    </row>
    <row r="79" spans="2:11" x14ac:dyDescent="0.25">
      <c r="B79" s="24"/>
      <c r="C79" s="10">
        <v>637014</v>
      </c>
      <c r="D79" s="10">
        <v>41</v>
      </c>
      <c r="E79" s="3" t="s">
        <v>118</v>
      </c>
      <c r="F79" s="45">
        <v>2176</v>
      </c>
      <c r="G79" s="25">
        <v>1500</v>
      </c>
      <c r="H79" s="68">
        <v>1641.6</v>
      </c>
      <c r="I79" s="25">
        <v>1700</v>
      </c>
      <c r="J79" s="4">
        <v>1600</v>
      </c>
      <c r="K79" s="4">
        <v>1700</v>
      </c>
    </row>
    <row r="80" spans="2:11" x14ac:dyDescent="0.25">
      <c r="B80" s="24"/>
      <c r="C80" s="10">
        <v>637015</v>
      </c>
      <c r="D80" s="10">
        <v>41</v>
      </c>
      <c r="E80" s="3" t="s">
        <v>119</v>
      </c>
      <c r="F80" s="45">
        <v>1554.09</v>
      </c>
      <c r="G80" s="25">
        <v>1500</v>
      </c>
      <c r="H80" s="68">
        <v>1318.14</v>
      </c>
      <c r="I80" s="25">
        <v>1500</v>
      </c>
      <c r="J80" s="25">
        <v>1500</v>
      </c>
      <c r="K80" s="25">
        <v>1600</v>
      </c>
    </row>
    <row r="81" spans="2:11" x14ac:dyDescent="0.25">
      <c r="B81" s="23"/>
      <c r="C81" s="2">
        <v>637016</v>
      </c>
      <c r="D81" s="2">
        <v>41</v>
      </c>
      <c r="E81" s="3" t="s">
        <v>120</v>
      </c>
      <c r="F81" s="45">
        <v>280.3</v>
      </c>
      <c r="G81" s="4">
        <v>300</v>
      </c>
      <c r="H81" s="45">
        <v>298.75</v>
      </c>
      <c r="I81" s="4">
        <v>300</v>
      </c>
      <c r="J81" s="4">
        <v>310</v>
      </c>
      <c r="K81" s="4">
        <v>320</v>
      </c>
    </row>
    <row r="82" spans="2:11" x14ac:dyDescent="0.25">
      <c r="B82" s="24"/>
      <c r="C82" s="10">
        <v>637023</v>
      </c>
      <c r="D82" s="10">
        <v>41</v>
      </c>
      <c r="E82" s="3" t="s">
        <v>121</v>
      </c>
      <c r="F82" s="45">
        <v>206</v>
      </c>
      <c r="G82" s="25">
        <v>100</v>
      </c>
      <c r="H82" s="68">
        <v>16</v>
      </c>
      <c r="I82" s="25">
        <v>100</v>
      </c>
      <c r="J82" s="25">
        <v>100</v>
      </c>
      <c r="K82" s="25">
        <v>120</v>
      </c>
    </row>
    <row r="83" spans="2:11" x14ac:dyDescent="0.25">
      <c r="B83" s="24"/>
      <c r="C83" s="10">
        <v>637026</v>
      </c>
      <c r="D83" s="10">
        <v>41</v>
      </c>
      <c r="E83" s="3" t="s">
        <v>122</v>
      </c>
      <c r="F83" s="45">
        <v>671.38</v>
      </c>
      <c r="G83" s="25">
        <v>1400</v>
      </c>
      <c r="H83" s="68">
        <v>684.29</v>
      </c>
      <c r="I83" s="25">
        <v>1200</v>
      </c>
      <c r="J83" s="25">
        <v>1500</v>
      </c>
      <c r="K83" s="25">
        <v>1600</v>
      </c>
    </row>
    <row r="84" spans="2:11" x14ac:dyDescent="0.25">
      <c r="B84" s="24"/>
      <c r="C84" s="10">
        <v>637027</v>
      </c>
      <c r="D84" s="10">
        <v>41</v>
      </c>
      <c r="E84" s="3" t="s">
        <v>123</v>
      </c>
      <c r="F84" s="45">
        <v>3043.92</v>
      </c>
      <c r="G84" s="25">
        <v>2000</v>
      </c>
      <c r="H84" s="68">
        <v>2702.94</v>
      </c>
      <c r="I84" s="25">
        <v>2500</v>
      </c>
      <c r="J84" s="25">
        <v>2200</v>
      </c>
      <c r="K84" s="25">
        <v>2300</v>
      </c>
    </row>
    <row r="85" spans="2:11" x14ac:dyDescent="0.25">
      <c r="B85" s="24"/>
      <c r="C85" s="11">
        <v>642</v>
      </c>
      <c r="D85" s="41"/>
      <c r="E85" s="6" t="s">
        <v>124</v>
      </c>
      <c r="F85" s="44">
        <f t="shared" ref="F85:K85" si="6">SUM(F86:F88)</f>
        <v>672.74</v>
      </c>
      <c r="G85" s="27">
        <f t="shared" si="6"/>
        <v>695</v>
      </c>
      <c r="H85" s="65">
        <f t="shared" si="6"/>
        <v>276.89</v>
      </c>
      <c r="I85" s="27">
        <f t="shared" si="6"/>
        <v>950</v>
      </c>
      <c r="J85" s="27">
        <f t="shared" si="6"/>
        <v>1000</v>
      </c>
      <c r="K85" s="27">
        <f t="shared" si="6"/>
        <v>1050</v>
      </c>
    </row>
    <row r="86" spans="2:11" x14ac:dyDescent="0.25">
      <c r="B86" s="24"/>
      <c r="C86" s="10">
        <v>642006</v>
      </c>
      <c r="D86" s="10">
        <v>41</v>
      </c>
      <c r="E86" s="3" t="s">
        <v>125</v>
      </c>
      <c r="F86" s="45">
        <v>342.74</v>
      </c>
      <c r="G86" s="25">
        <v>200</v>
      </c>
      <c r="H86" s="68">
        <v>144.88999999999999</v>
      </c>
      <c r="I86" s="25">
        <v>200</v>
      </c>
      <c r="J86" s="25">
        <v>200</v>
      </c>
      <c r="K86" s="25">
        <v>250</v>
      </c>
    </row>
    <row r="87" spans="2:11" x14ac:dyDescent="0.25">
      <c r="B87" s="24"/>
      <c r="C87" s="10">
        <v>642014</v>
      </c>
      <c r="D87" s="10">
        <v>41</v>
      </c>
      <c r="E87" s="3" t="s">
        <v>126</v>
      </c>
      <c r="F87" s="45">
        <v>198</v>
      </c>
      <c r="G87" s="25">
        <v>330</v>
      </c>
      <c r="H87" s="68">
        <v>132</v>
      </c>
      <c r="I87" s="25">
        <v>600</v>
      </c>
      <c r="J87" s="25">
        <v>600</v>
      </c>
      <c r="K87" s="25">
        <v>600</v>
      </c>
    </row>
    <row r="88" spans="2:11" x14ac:dyDescent="0.25">
      <c r="B88" s="24"/>
      <c r="C88" s="10">
        <v>642014</v>
      </c>
      <c r="D88" s="10">
        <v>41</v>
      </c>
      <c r="E88" s="3" t="s">
        <v>127</v>
      </c>
      <c r="F88" s="45">
        <v>132</v>
      </c>
      <c r="G88" s="25">
        <v>165</v>
      </c>
      <c r="H88" s="68">
        <v>0</v>
      </c>
      <c r="I88" s="25">
        <v>150</v>
      </c>
      <c r="J88" s="25">
        <v>200</v>
      </c>
      <c r="K88" s="25">
        <v>200</v>
      </c>
    </row>
    <row r="89" spans="2:11" ht="22.5" customHeight="1" x14ac:dyDescent="0.25">
      <c r="B89" s="28" t="s">
        <v>128</v>
      </c>
      <c r="C89" s="5"/>
      <c r="D89" s="5"/>
      <c r="E89" s="6" t="s">
        <v>129</v>
      </c>
      <c r="F89" s="44">
        <f>SUM(F90)</f>
        <v>541.66999999999996</v>
      </c>
      <c r="G89" s="7">
        <f>SUM(G91:G91)</f>
        <v>600</v>
      </c>
      <c r="H89" s="44">
        <f t="shared" ref="H89:J90" si="7">SUM(H90)</f>
        <v>421.11</v>
      </c>
      <c r="I89" s="7">
        <f t="shared" si="7"/>
        <v>600</v>
      </c>
      <c r="J89" s="7">
        <f t="shared" si="7"/>
        <v>630</v>
      </c>
      <c r="K89" s="7">
        <f>SUM(K91:K91)</f>
        <v>650</v>
      </c>
    </row>
    <row r="90" spans="2:11" x14ac:dyDescent="0.25">
      <c r="B90" s="29"/>
      <c r="C90" s="5">
        <v>637</v>
      </c>
      <c r="D90" s="5"/>
      <c r="E90" s="6" t="s">
        <v>130</v>
      </c>
      <c r="F90" s="44">
        <f>SUM(F91)</f>
        <v>541.66999999999996</v>
      </c>
      <c r="G90" s="7">
        <f>SUM(G91)</f>
        <v>600</v>
      </c>
      <c r="H90" s="44">
        <f t="shared" si="7"/>
        <v>421.11</v>
      </c>
      <c r="I90" s="7">
        <f t="shared" si="7"/>
        <v>600</v>
      </c>
      <c r="J90" s="7">
        <f t="shared" si="7"/>
        <v>630</v>
      </c>
      <c r="K90" s="7">
        <f>SUM(K91)</f>
        <v>650</v>
      </c>
    </row>
    <row r="91" spans="2:11" x14ac:dyDescent="0.25">
      <c r="B91" s="24"/>
      <c r="C91" s="10">
        <v>637012</v>
      </c>
      <c r="D91" s="10">
        <v>41</v>
      </c>
      <c r="E91" s="3" t="s">
        <v>131</v>
      </c>
      <c r="F91" s="45">
        <v>541.66999999999996</v>
      </c>
      <c r="G91" s="25">
        <v>600</v>
      </c>
      <c r="H91" s="68">
        <v>421.11</v>
      </c>
      <c r="I91" s="25">
        <v>600</v>
      </c>
      <c r="J91" s="25">
        <f>G91*1.05</f>
        <v>630</v>
      </c>
      <c r="K91" s="25">
        <v>650</v>
      </c>
    </row>
    <row r="92" spans="2:11" ht="22.5" customHeight="1" x14ac:dyDescent="0.25">
      <c r="B92" s="67" t="s">
        <v>298</v>
      </c>
      <c r="C92" s="10"/>
      <c r="D92" s="10"/>
      <c r="E92" s="6" t="s">
        <v>297</v>
      </c>
      <c r="F92" s="44">
        <f>SUM(F93+F102+F105+F110)</f>
        <v>906.45</v>
      </c>
      <c r="G92" s="27">
        <f>SUM(G93+G102+G105+G110)</f>
        <v>0</v>
      </c>
      <c r="H92" s="65">
        <f>SUM(H93+H102+H105+H110+H108)</f>
        <v>1752.3400000000001</v>
      </c>
      <c r="I92" s="27">
        <f>SUM(I93+I102+I105+I108+I110)</f>
        <v>0</v>
      </c>
      <c r="J92" s="27">
        <f>SUM(J93+J102+J105+J108+J110)</f>
        <v>0</v>
      </c>
      <c r="K92" s="27">
        <f>SUM(K93+K102+K105+K108+K110)</f>
        <v>0</v>
      </c>
    </row>
    <row r="93" spans="2:11" x14ac:dyDescent="0.25">
      <c r="B93" s="33"/>
      <c r="C93" s="5">
        <v>620</v>
      </c>
      <c r="D93" s="5"/>
      <c r="E93" s="6" t="s">
        <v>74</v>
      </c>
      <c r="F93" s="44">
        <f t="shared" ref="F93:K93" si="8">SUM(F94:F101)</f>
        <v>93.990000000000009</v>
      </c>
      <c r="G93" s="27">
        <f t="shared" si="8"/>
        <v>0</v>
      </c>
      <c r="H93" s="65">
        <f t="shared" si="8"/>
        <v>173</v>
      </c>
      <c r="I93" s="27">
        <f t="shared" si="8"/>
        <v>0</v>
      </c>
      <c r="J93" s="27">
        <f t="shared" si="8"/>
        <v>0</v>
      </c>
      <c r="K93" s="27">
        <f t="shared" si="8"/>
        <v>0</v>
      </c>
    </row>
    <row r="94" spans="2:11" x14ac:dyDescent="0.25">
      <c r="B94" s="33"/>
      <c r="C94" s="10">
        <v>621000</v>
      </c>
      <c r="D94" s="10">
        <v>111</v>
      </c>
      <c r="E94" s="3" t="s">
        <v>299</v>
      </c>
      <c r="F94" s="45">
        <v>29.98</v>
      </c>
      <c r="G94" s="25">
        <v>0</v>
      </c>
      <c r="H94" s="68">
        <v>50.47</v>
      </c>
      <c r="I94" s="25">
        <v>0</v>
      </c>
      <c r="J94" s="25">
        <v>0</v>
      </c>
      <c r="K94" s="25">
        <v>0</v>
      </c>
    </row>
    <row r="95" spans="2:11" x14ac:dyDescent="0.25">
      <c r="B95" s="33"/>
      <c r="C95" s="2">
        <v>623000</v>
      </c>
      <c r="D95" s="2">
        <v>111</v>
      </c>
      <c r="E95" s="3" t="s">
        <v>300</v>
      </c>
      <c r="F95" s="45">
        <v>36.130000000000003</v>
      </c>
      <c r="G95" s="25">
        <v>0</v>
      </c>
      <c r="H95" s="68">
        <v>63.3</v>
      </c>
      <c r="I95" s="25">
        <v>0</v>
      </c>
      <c r="J95" s="25">
        <v>0</v>
      </c>
      <c r="K95" s="25">
        <v>0</v>
      </c>
    </row>
    <row r="96" spans="2:11" x14ac:dyDescent="0.25">
      <c r="B96" s="33"/>
      <c r="C96" s="2">
        <v>625002</v>
      </c>
      <c r="D96" s="2">
        <v>111</v>
      </c>
      <c r="E96" s="3" t="s">
        <v>77</v>
      </c>
      <c r="F96" s="45">
        <v>17.29</v>
      </c>
      <c r="G96" s="25">
        <v>0</v>
      </c>
      <c r="H96" s="68">
        <v>37.229999999999997</v>
      </c>
      <c r="I96" s="25">
        <v>0</v>
      </c>
      <c r="J96" s="25">
        <v>0</v>
      </c>
      <c r="K96" s="25">
        <v>0</v>
      </c>
    </row>
    <row r="97" spans="2:11" x14ac:dyDescent="0.25">
      <c r="B97" s="33"/>
      <c r="C97" s="10">
        <v>625003</v>
      </c>
      <c r="D97" s="10">
        <v>111</v>
      </c>
      <c r="E97" s="3" t="s">
        <v>78</v>
      </c>
      <c r="F97" s="45">
        <v>0.98</v>
      </c>
      <c r="G97" s="25">
        <v>0</v>
      </c>
      <c r="H97" s="68">
        <v>2.12</v>
      </c>
      <c r="I97" s="25">
        <v>0</v>
      </c>
      <c r="J97" s="25">
        <v>0</v>
      </c>
      <c r="K97" s="25">
        <v>0</v>
      </c>
    </row>
    <row r="98" spans="2:11" x14ac:dyDescent="0.25">
      <c r="B98" s="33"/>
      <c r="C98" s="10">
        <v>625004</v>
      </c>
      <c r="D98" s="10">
        <v>111</v>
      </c>
      <c r="E98" s="3" t="s">
        <v>79</v>
      </c>
      <c r="F98" s="45">
        <v>3.7</v>
      </c>
      <c r="G98" s="25">
        <v>0</v>
      </c>
      <c r="H98" s="68">
        <v>6.61</v>
      </c>
      <c r="I98" s="25">
        <v>0</v>
      </c>
      <c r="J98" s="25">
        <v>0</v>
      </c>
      <c r="K98" s="25">
        <v>0</v>
      </c>
    </row>
    <row r="99" spans="2:11" x14ac:dyDescent="0.25">
      <c r="B99" s="33"/>
      <c r="C99" s="10">
        <v>625005</v>
      </c>
      <c r="D99" s="10">
        <v>111</v>
      </c>
      <c r="E99" s="3" t="s">
        <v>80</v>
      </c>
      <c r="F99" s="45">
        <v>0</v>
      </c>
      <c r="G99" s="25">
        <v>0</v>
      </c>
      <c r="H99" s="68">
        <v>0</v>
      </c>
      <c r="I99" s="25">
        <v>0</v>
      </c>
      <c r="J99" s="25">
        <v>0</v>
      </c>
      <c r="K99" s="25">
        <v>0</v>
      </c>
    </row>
    <row r="100" spans="2:11" x14ac:dyDescent="0.25">
      <c r="B100" s="24"/>
      <c r="C100" s="10">
        <v>625006</v>
      </c>
      <c r="D100" s="10">
        <v>111</v>
      </c>
      <c r="E100" s="3" t="s">
        <v>285</v>
      </c>
      <c r="F100" s="45">
        <v>0.05</v>
      </c>
      <c r="G100" s="25">
        <v>0</v>
      </c>
      <c r="H100" s="68">
        <v>0.66</v>
      </c>
      <c r="I100" s="25">
        <v>0</v>
      </c>
      <c r="J100" s="25">
        <v>0</v>
      </c>
      <c r="K100" s="25">
        <v>0</v>
      </c>
    </row>
    <row r="101" spans="2:11" x14ac:dyDescent="0.25">
      <c r="B101" s="24"/>
      <c r="C101" s="10">
        <v>625007</v>
      </c>
      <c r="D101" s="10">
        <v>111</v>
      </c>
      <c r="E101" s="3" t="s">
        <v>81</v>
      </c>
      <c r="F101" s="45">
        <v>5.86</v>
      </c>
      <c r="G101" s="25">
        <v>0</v>
      </c>
      <c r="H101" s="68">
        <v>12.61</v>
      </c>
      <c r="I101" s="25">
        <v>0</v>
      </c>
      <c r="J101" s="25">
        <v>0</v>
      </c>
      <c r="K101" s="25">
        <v>0</v>
      </c>
    </row>
    <row r="102" spans="2:11" x14ac:dyDescent="0.25">
      <c r="B102" s="24"/>
      <c r="C102" s="41">
        <v>632</v>
      </c>
      <c r="D102" s="41"/>
      <c r="E102" s="41" t="s">
        <v>84</v>
      </c>
      <c r="F102" s="44">
        <f t="shared" ref="F102:K102" si="9">SUM(F103:F104)</f>
        <v>70</v>
      </c>
      <c r="G102" s="27">
        <f t="shared" si="9"/>
        <v>0</v>
      </c>
      <c r="H102" s="65">
        <f t="shared" si="9"/>
        <v>77.2</v>
      </c>
      <c r="I102" s="27">
        <f t="shared" si="9"/>
        <v>0</v>
      </c>
      <c r="J102" s="27">
        <f t="shared" si="9"/>
        <v>0</v>
      </c>
      <c r="K102" s="27">
        <f t="shared" si="9"/>
        <v>0</v>
      </c>
    </row>
    <row r="103" spans="2:11" x14ac:dyDescent="0.25">
      <c r="B103" s="24"/>
      <c r="C103" s="10">
        <v>632001</v>
      </c>
      <c r="D103" s="10">
        <v>111</v>
      </c>
      <c r="E103" s="10" t="s">
        <v>301</v>
      </c>
      <c r="F103" s="45">
        <v>60</v>
      </c>
      <c r="G103" s="25">
        <v>0</v>
      </c>
      <c r="H103" s="68">
        <v>60</v>
      </c>
      <c r="I103" s="25">
        <v>0</v>
      </c>
      <c r="J103" s="25">
        <v>0</v>
      </c>
      <c r="K103" s="25">
        <v>0</v>
      </c>
    </row>
    <row r="104" spans="2:11" x14ac:dyDescent="0.25">
      <c r="B104" s="24"/>
      <c r="C104" s="10">
        <v>632003</v>
      </c>
      <c r="D104" s="10">
        <v>111</v>
      </c>
      <c r="E104" s="10" t="s">
        <v>349</v>
      </c>
      <c r="F104" s="45">
        <v>10</v>
      </c>
      <c r="G104" s="25">
        <v>0</v>
      </c>
      <c r="H104" s="68">
        <v>17.2</v>
      </c>
      <c r="I104" s="25">
        <v>0</v>
      </c>
      <c r="J104" s="25">
        <v>0</v>
      </c>
      <c r="K104" s="25">
        <v>0</v>
      </c>
    </row>
    <row r="105" spans="2:11" x14ac:dyDescent="0.25">
      <c r="B105" s="24"/>
      <c r="C105" s="5">
        <v>633</v>
      </c>
      <c r="D105" s="5"/>
      <c r="E105" s="6" t="s">
        <v>92</v>
      </c>
      <c r="F105" s="44">
        <f t="shared" ref="F105:K105" si="10">SUM(F106:F107)</f>
        <v>39</v>
      </c>
      <c r="G105" s="27">
        <f t="shared" si="10"/>
        <v>0</v>
      </c>
      <c r="H105" s="65">
        <f t="shared" si="10"/>
        <v>76</v>
      </c>
      <c r="I105" s="27">
        <f t="shared" si="10"/>
        <v>0</v>
      </c>
      <c r="J105" s="27">
        <f t="shared" si="10"/>
        <v>0</v>
      </c>
      <c r="K105" s="27">
        <f t="shared" si="10"/>
        <v>0</v>
      </c>
    </row>
    <row r="106" spans="2:11" x14ac:dyDescent="0.25">
      <c r="B106" s="24"/>
      <c r="C106" s="2">
        <v>633006</v>
      </c>
      <c r="D106" s="2">
        <v>111</v>
      </c>
      <c r="E106" s="3" t="s">
        <v>302</v>
      </c>
      <c r="F106" s="45">
        <v>15</v>
      </c>
      <c r="G106" s="25">
        <v>0</v>
      </c>
      <c r="H106" s="68">
        <v>30</v>
      </c>
      <c r="I106" s="25">
        <v>0</v>
      </c>
      <c r="J106" s="25">
        <v>0</v>
      </c>
      <c r="K106" s="25">
        <v>0</v>
      </c>
    </row>
    <row r="107" spans="2:11" x14ac:dyDescent="0.25">
      <c r="B107" s="24"/>
      <c r="C107" s="2">
        <v>633016</v>
      </c>
      <c r="D107" s="2">
        <v>111</v>
      </c>
      <c r="E107" s="3" t="s">
        <v>303</v>
      </c>
      <c r="F107" s="45">
        <v>24</v>
      </c>
      <c r="G107" s="25">
        <v>0</v>
      </c>
      <c r="H107" s="68">
        <v>46</v>
      </c>
      <c r="I107" s="25">
        <v>0</v>
      </c>
      <c r="J107" s="25">
        <v>0</v>
      </c>
      <c r="K107" s="25">
        <v>0</v>
      </c>
    </row>
    <row r="108" spans="2:11" x14ac:dyDescent="0.25">
      <c r="B108" s="24"/>
      <c r="C108" s="5">
        <v>634</v>
      </c>
      <c r="D108" s="51"/>
      <c r="E108" s="51" t="s">
        <v>104</v>
      </c>
      <c r="F108" s="44">
        <f t="shared" ref="F108:K108" si="11">SUM(F109)</f>
        <v>0</v>
      </c>
      <c r="G108" s="27">
        <f t="shared" si="11"/>
        <v>0</v>
      </c>
      <c r="H108" s="65">
        <f t="shared" si="11"/>
        <v>9.65</v>
      </c>
      <c r="I108" s="27">
        <f t="shared" si="11"/>
        <v>0</v>
      </c>
      <c r="J108" s="27">
        <f t="shared" si="11"/>
        <v>0</v>
      </c>
      <c r="K108" s="27">
        <f t="shared" si="11"/>
        <v>0</v>
      </c>
    </row>
    <row r="109" spans="2:11" x14ac:dyDescent="0.25">
      <c r="B109" s="24"/>
      <c r="C109" s="2">
        <v>634004</v>
      </c>
      <c r="D109" s="10">
        <v>111</v>
      </c>
      <c r="E109" s="10" t="s">
        <v>350</v>
      </c>
      <c r="F109" s="45">
        <v>0</v>
      </c>
      <c r="G109" s="25">
        <v>0</v>
      </c>
      <c r="H109" s="68">
        <v>9.65</v>
      </c>
      <c r="I109" s="25">
        <v>0</v>
      </c>
      <c r="J109" s="25">
        <v>0</v>
      </c>
      <c r="K109" s="25">
        <v>0</v>
      </c>
    </row>
    <row r="110" spans="2:11" x14ac:dyDescent="0.25">
      <c r="B110" s="24"/>
      <c r="C110" s="5">
        <v>637</v>
      </c>
      <c r="D110" s="5"/>
      <c r="E110" s="6" t="s">
        <v>111</v>
      </c>
      <c r="F110" s="44">
        <f t="shared" ref="F110:K110" si="12">SUM(F111:F114)</f>
        <v>703.46</v>
      </c>
      <c r="G110" s="27">
        <f t="shared" si="12"/>
        <v>0</v>
      </c>
      <c r="H110" s="65">
        <f t="shared" si="12"/>
        <v>1416.49</v>
      </c>
      <c r="I110" s="27">
        <f t="shared" si="12"/>
        <v>0</v>
      </c>
      <c r="J110" s="27">
        <f t="shared" si="12"/>
        <v>0</v>
      </c>
      <c r="K110" s="27">
        <f t="shared" si="12"/>
        <v>0</v>
      </c>
    </row>
    <row r="111" spans="2:11" x14ac:dyDescent="0.25">
      <c r="B111" s="24"/>
      <c r="C111" s="2">
        <v>637007</v>
      </c>
      <c r="D111" s="2">
        <v>111</v>
      </c>
      <c r="E111" s="3" t="s">
        <v>304</v>
      </c>
      <c r="F111" s="45">
        <v>7.08</v>
      </c>
      <c r="G111" s="25">
        <v>0</v>
      </c>
      <c r="H111" s="68">
        <v>19.239999999999998</v>
      </c>
      <c r="I111" s="25">
        <v>0</v>
      </c>
      <c r="J111" s="25">
        <v>0</v>
      </c>
      <c r="K111" s="25">
        <v>0</v>
      </c>
    </row>
    <row r="112" spans="2:11" x14ac:dyDescent="0.25">
      <c r="B112" s="24"/>
      <c r="C112" s="10">
        <v>637014</v>
      </c>
      <c r="D112" s="10">
        <v>111</v>
      </c>
      <c r="E112" s="3" t="s">
        <v>305</v>
      </c>
      <c r="F112" s="45">
        <v>72</v>
      </c>
      <c r="G112" s="25">
        <v>0</v>
      </c>
      <c r="H112" s="68">
        <v>213.9</v>
      </c>
      <c r="I112" s="25">
        <v>0</v>
      </c>
      <c r="J112" s="25">
        <v>0</v>
      </c>
      <c r="K112" s="25">
        <v>0</v>
      </c>
    </row>
    <row r="113" spans="2:11" x14ac:dyDescent="0.25">
      <c r="B113" s="24"/>
      <c r="C113" s="10">
        <v>637026</v>
      </c>
      <c r="D113" s="10">
        <v>111</v>
      </c>
      <c r="E113" s="3" t="s">
        <v>306</v>
      </c>
      <c r="F113" s="45">
        <v>476.88</v>
      </c>
      <c r="G113" s="25">
        <v>0</v>
      </c>
      <c r="H113" s="68">
        <v>917.4</v>
      </c>
      <c r="I113" s="25">
        <v>0</v>
      </c>
      <c r="J113" s="25">
        <v>0</v>
      </c>
      <c r="K113" s="25">
        <v>0</v>
      </c>
    </row>
    <row r="114" spans="2:11" x14ac:dyDescent="0.25">
      <c r="B114" s="24"/>
      <c r="C114" s="10">
        <v>637027</v>
      </c>
      <c r="D114" s="10">
        <v>111</v>
      </c>
      <c r="E114" s="3" t="s">
        <v>307</v>
      </c>
      <c r="F114" s="45">
        <v>147.5</v>
      </c>
      <c r="G114" s="25">
        <v>0</v>
      </c>
      <c r="H114" s="68">
        <v>265.95</v>
      </c>
      <c r="I114" s="25">
        <v>0</v>
      </c>
      <c r="J114" s="25">
        <v>0</v>
      </c>
      <c r="K114" s="25">
        <v>0</v>
      </c>
    </row>
    <row r="115" spans="2:11" ht="22.5" customHeight="1" x14ac:dyDescent="0.25">
      <c r="B115" s="28" t="s">
        <v>132</v>
      </c>
      <c r="C115" s="5"/>
      <c r="D115" s="5"/>
      <c r="E115" s="6" t="s">
        <v>133</v>
      </c>
      <c r="F115" s="44">
        <f>SUM(F118+F116)</f>
        <v>0</v>
      </c>
      <c r="G115" s="7">
        <f>SUM(G118+G116)</f>
        <v>200</v>
      </c>
      <c r="H115" s="44">
        <f>SUM(H116+H118)</f>
        <v>2</v>
      </c>
      <c r="I115" s="7">
        <f>SUM(I116+I118)</f>
        <v>100</v>
      </c>
      <c r="J115" s="7">
        <f>SUM(J116+J118)</f>
        <v>250</v>
      </c>
      <c r="K115" s="7">
        <f>SUM(K116+K118)</f>
        <v>300</v>
      </c>
    </row>
    <row r="116" spans="2:11" x14ac:dyDescent="0.25">
      <c r="B116" s="29"/>
      <c r="C116" s="5">
        <v>633</v>
      </c>
      <c r="D116" s="5"/>
      <c r="E116" s="6" t="s">
        <v>139</v>
      </c>
      <c r="F116" s="44">
        <f t="shared" ref="F116:K116" si="13">SUM(F117)</f>
        <v>0</v>
      </c>
      <c r="G116" s="7">
        <f t="shared" si="13"/>
        <v>0</v>
      </c>
      <c r="H116" s="44">
        <f t="shared" si="13"/>
        <v>2</v>
      </c>
      <c r="I116" s="7">
        <f t="shared" si="13"/>
        <v>0</v>
      </c>
      <c r="J116" s="7">
        <f t="shared" si="13"/>
        <v>0</v>
      </c>
      <c r="K116" s="7">
        <f t="shared" si="13"/>
        <v>0</v>
      </c>
    </row>
    <row r="117" spans="2:11" x14ac:dyDescent="0.25">
      <c r="B117" s="29"/>
      <c r="C117" s="2">
        <v>633006</v>
      </c>
      <c r="D117" s="2"/>
      <c r="E117" s="3" t="s">
        <v>193</v>
      </c>
      <c r="F117" s="45">
        <v>0</v>
      </c>
      <c r="G117" s="4">
        <v>0</v>
      </c>
      <c r="H117" s="45">
        <v>2</v>
      </c>
      <c r="I117" s="4">
        <v>0</v>
      </c>
      <c r="J117" s="4">
        <v>0</v>
      </c>
      <c r="K117" s="4">
        <v>0</v>
      </c>
    </row>
    <row r="118" spans="2:11" x14ac:dyDescent="0.25">
      <c r="B118" s="29"/>
      <c r="C118" s="5">
        <v>634</v>
      </c>
      <c r="D118" s="5"/>
      <c r="E118" s="6" t="s">
        <v>104</v>
      </c>
      <c r="F118" s="44">
        <f t="shared" ref="F118:K118" si="14">SUM(F119)</f>
        <v>0</v>
      </c>
      <c r="G118" s="7">
        <f t="shared" si="14"/>
        <v>200</v>
      </c>
      <c r="H118" s="44">
        <f t="shared" si="14"/>
        <v>0</v>
      </c>
      <c r="I118" s="7">
        <f t="shared" si="14"/>
        <v>100</v>
      </c>
      <c r="J118" s="7">
        <f t="shared" si="14"/>
        <v>250</v>
      </c>
      <c r="K118" s="7">
        <f t="shared" si="14"/>
        <v>300</v>
      </c>
    </row>
    <row r="119" spans="2:11" x14ac:dyDescent="0.25">
      <c r="B119" s="24"/>
      <c r="C119" s="10">
        <v>634002</v>
      </c>
      <c r="D119" s="10">
        <v>41</v>
      </c>
      <c r="E119" s="3" t="s">
        <v>134</v>
      </c>
      <c r="F119" s="45">
        <v>0</v>
      </c>
      <c r="G119" s="25">
        <v>200</v>
      </c>
      <c r="H119" s="68">
        <v>0</v>
      </c>
      <c r="I119" s="25">
        <v>100</v>
      </c>
      <c r="J119" s="25">
        <v>250</v>
      </c>
      <c r="K119" s="25">
        <v>300</v>
      </c>
    </row>
    <row r="120" spans="2:11" ht="22.5" customHeight="1" x14ac:dyDescent="0.25">
      <c r="B120" s="28" t="s">
        <v>308</v>
      </c>
      <c r="C120" s="5"/>
      <c r="D120" s="5"/>
      <c r="E120" s="6" t="s">
        <v>309</v>
      </c>
      <c r="F120" s="44">
        <f t="shared" ref="F120:K120" si="15">SUM(F121+F123+F125)</f>
        <v>5552.2</v>
      </c>
      <c r="G120" s="17">
        <f t="shared" si="15"/>
        <v>1500</v>
      </c>
      <c r="H120" s="49">
        <f t="shared" si="15"/>
        <v>2502.88</v>
      </c>
      <c r="I120" s="17">
        <f t="shared" si="15"/>
        <v>1500</v>
      </c>
      <c r="J120" s="17">
        <f t="shared" si="15"/>
        <v>1800</v>
      </c>
      <c r="K120" s="17">
        <f t="shared" si="15"/>
        <v>2000</v>
      </c>
    </row>
    <row r="121" spans="2:11" x14ac:dyDescent="0.25">
      <c r="B121" s="175" t="s">
        <v>311</v>
      </c>
      <c r="C121" s="41">
        <v>632</v>
      </c>
      <c r="D121" s="41"/>
      <c r="E121" s="41" t="s">
        <v>84</v>
      </c>
      <c r="F121" s="44">
        <f t="shared" ref="F121:K121" si="16">SUM(F122)</f>
        <v>13.44</v>
      </c>
      <c r="G121" s="17">
        <f t="shared" si="16"/>
        <v>0</v>
      </c>
      <c r="H121" s="49">
        <f t="shared" si="16"/>
        <v>0</v>
      </c>
      <c r="I121" s="17">
        <f t="shared" si="16"/>
        <v>0</v>
      </c>
      <c r="J121" s="17">
        <f t="shared" si="16"/>
        <v>0</v>
      </c>
      <c r="K121" s="17">
        <f t="shared" si="16"/>
        <v>0</v>
      </c>
    </row>
    <row r="122" spans="2:11" ht="15" customHeight="1" x14ac:dyDescent="0.25">
      <c r="B122" s="150"/>
      <c r="C122" s="2">
        <v>632001</v>
      </c>
      <c r="D122" s="2">
        <v>41</v>
      </c>
      <c r="E122" s="3" t="s">
        <v>310</v>
      </c>
      <c r="F122" s="45">
        <v>13.44</v>
      </c>
      <c r="G122" s="18">
        <v>0</v>
      </c>
      <c r="H122" s="50">
        <v>0</v>
      </c>
      <c r="I122" s="18">
        <v>0</v>
      </c>
      <c r="J122" s="18">
        <v>0</v>
      </c>
      <c r="K122" s="18">
        <v>0</v>
      </c>
    </row>
    <row r="123" spans="2:11" x14ac:dyDescent="0.25">
      <c r="B123" s="150"/>
      <c r="C123" s="5">
        <v>633</v>
      </c>
      <c r="D123" s="5"/>
      <c r="E123" s="6" t="s">
        <v>139</v>
      </c>
      <c r="F123" s="44">
        <f t="shared" ref="F123:K123" si="17">SUM(F124)</f>
        <v>1.04</v>
      </c>
      <c r="G123" s="17">
        <f t="shared" si="17"/>
        <v>0</v>
      </c>
      <c r="H123" s="49">
        <f t="shared" si="17"/>
        <v>0</v>
      </c>
      <c r="I123" s="17">
        <f t="shared" si="17"/>
        <v>0</v>
      </c>
      <c r="J123" s="17">
        <f t="shared" si="17"/>
        <v>0</v>
      </c>
      <c r="K123" s="17">
        <f t="shared" si="17"/>
        <v>0</v>
      </c>
    </row>
    <row r="124" spans="2:11" x14ac:dyDescent="0.25">
      <c r="B124" s="150"/>
      <c r="C124" s="2">
        <v>633006</v>
      </c>
      <c r="D124" s="2"/>
      <c r="E124" s="3" t="s">
        <v>193</v>
      </c>
      <c r="F124" s="45">
        <v>1.04</v>
      </c>
      <c r="G124" s="18">
        <v>0</v>
      </c>
      <c r="H124" s="50">
        <v>0</v>
      </c>
      <c r="I124" s="18">
        <v>0</v>
      </c>
      <c r="J124" s="18">
        <v>0</v>
      </c>
      <c r="K124" s="18">
        <v>0</v>
      </c>
    </row>
    <row r="125" spans="2:11" x14ac:dyDescent="0.25">
      <c r="B125" s="150"/>
      <c r="C125" s="5">
        <v>635</v>
      </c>
      <c r="D125" s="5"/>
      <c r="E125" s="6" t="s">
        <v>135</v>
      </c>
      <c r="F125" s="44">
        <f t="shared" ref="F125:K125" si="18">SUM(F126)</f>
        <v>5537.72</v>
      </c>
      <c r="G125" s="30">
        <f t="shared" si="18"/>
        <v>1500</v>
      </c>
      <c r="H125" s="72">
        <f t="shared" si="18"/>
        <v>2502.88</v>
      </c>
      <c r="I125" s="30">
        <f t="shared" si="18"/>
        <v>1500</v>
      </c>
      <c r="J125" s="17">
        <f t="shared" si="18"/>
        <v>1800</v>
      </c>
      <c r="K125" s="17">
        <f t="shared" si="18"/>
        <v>2000</v>
      </c>
    </row>
    <row r="126" spans="2:11" x14ac:dyDescent="0.25">
      <c r="B126" s="176"/>
      <c r="C126" s="10">
        <v>635006</v>
      </c>
      <c r="D126" s="10">
        <v>41</v>
      </c>
      <c r="E126" s="3" t="s">
        <v>136</v>
      </c>
      <c r="F126" s="45">
        <v>5537.72</v>
      </c>
      <c r="G126" s="31">
        <v>1500</v>
      </c>
      <c r="H126" s="73">
        <v>2502.88</v>
      </c>
      <c r="I126" s="31">
        <v>1500</v>
      </c>
      <c r="J126" s="32">
        <v>1800</v>
      </c>
      <c r="K126" s="32">
        <v>2000</v>
      </c>
    </row>
    <row r="127" spans="2:11" ht="22.5" customHeight="1" x14ac:dyDescent="0.25">
      <c r="B127" s="28" t="s">
        <v>137</v>
      </c>
      <c r="C127" s="5"/>
      <c r="D127" s="5"/>
      <c r="E127" s="6" t="s">
        <v>138</v>
      </c>
      <c r="F127" s="44">
        <f t="shared" ref="F127:K127" si="19">SUM(F128+F130)</f>
        <v>13632.83</v>
      </c>
      <c r="G127" s="7">
        <f t="shared" si="19"/>
        <v>13700</v>
      </c>
      <c r="H127" s="44">
        <f t="shared" si="19"/>
        <v>9553.91</v>
      </c>
      <c r="I127" s="7">
        <f t="shared" si="19"/>
        <v>13150</v>
      </c>
      <c r="J127" s="7">
        <f t="shared" si="19"/>
        <v>14700</v>
      </c>
      <c r="K127" s="7">
        <f t="shared" si="19"/>
        <v>15250</v>
      </c>
    </row>
    <row r="128" spans="2:11" x14ac:dyDescent="0.25">
      <c r="B128" s="29"/>
      <c r="C128" s="5">
        <v>633</v>
      </c>
      <c r="D128" s="5"/>
      <c r="E128" s="6" t="s">
        <v>139</v>
      </c>
      <c r="F128" s="44">
        <f t="shared" ref="F128:K128" si="20">SUM(F129)</f>
        <v>11.23</v>
      </c>
      <c r="G128" s="7">
        <f t="shared" si="20"/>
        <v>200</v>
      </c>
      <c r="H128" s="44">
        <f t="shared" si="20"/>
        <v>70.459999999999994</v>
      </c>
      <c r="I128" s="7">
        <f t="shared" si="20"/>
        <v>150</v>
      </c>
      <c r="J128" s="7">
        <f t="shared" si="20"/>
        <v>200</v>
      </c>
      <c r="K128" s="7">
        <f t="shared" si="20"/>
        <v>250</v>
      </c>
    </row>
    <row r="129" spans="2:11" x14ac:dyDescent="0.25">
      <c r="B129" s="29"/>
      <c r="C129" s="2">
        <v>633006</v>
      </c>
      <c r="D129" s="2">
        <v>41</v>
      </c>
      <c r="E129" s="3" t="s">
        <v>140</v>
      </c>
      <c r="F129" s="45">
        <v>11.23</v>
      </c>
      <c r="G129" s="4">
        <v>200</v>
      </c>
      <c r="H129" s="45">
        <v>70.459999999999994</v>
      </c>
      <c r="I129" s="4">
        <v>150</v>
      </c>
      <c r="J129" s="4">
        <v>200</v>
      </c>
      <c r="K129" s="4">
        <v>250</v>
      </c>
    </row>
    <row r="130" spans="2:11" x14ac:dyDescent="0.25">
      <c r="B130" s="29"/>
      <c r="C130" s="5">
        <v>637</v>
      </c>
      <c r="D130" s="5"/>
      <c r="E130" s="6" t="s">
        <v>111</v>
      </c>
      <c r="F130" s="44">
        <f t="shared" ref="F130:K130" si="21">SUM(F131:F132)</f>
        <v>13621.6</v>
      </c>
      <c r="G130" s="7">
        <f t="shared" si="21"/>
        <v>13500</v>
      </c>
      <c r="H130" s="44">
        <f t="shared" si="21"/>
        <v>9483.4500000000007</v>
      </c>
      <c r="I130" s="7">
        <f t="shared" si="21"/>
        <v>13000</v>
      </c>
      <c r="J130" s="7">
        <f t="shared" si="21"/>
        <v>14500</v>
      </c>
      <c r="K130" s="7">
        <f t="shared" si="21"/>
        <v>15000</v>
      </c>
    </row>
    <row r="131" spans="2:11" x14ac:dyDescent="0.25">
      <c r="B131" s="24"/>
      <c r="C131" s="10" t="s">
        <v>141</v>
      </c>
      <c r="D131" s="10">
        <v>41</v>
      </c>
      <c r="E131" s="3" t="s">
        <v>142</v>
      </c>
      <c r="F131" s="45">
        <v>9797.26</v>
      </c>
      <c r="G131" s="25">
        <v>10000</v>
      </c>
      <c r="H131" s="68">
        <v>7264.31</v>
      </c>
      <c r="I131" s="25">
        <v>10000</v>
      </c>
      <c r="J131" s="25">
        <v>11000</v>
      </c>
      <c r="K131" s="25">
        <v>11500</v>
      </c>
    </row>
    <row r="132" spans="2:11" x14ac:dyDescent="0.25">
      <c r="B132" s="24"/>
      <c r="C132" s="10" t="s">
        <v>143</v>
      </c>
      <c r="D132" s="10">
        <v>41</v>
      </c>
      <c r="E132" s="3" t="s">
        <v>312</v>
      </c>
      <c r="F132" s="45">
        <v>3824.34</v>
      </c>
      <c r="G132" s="25">
        <v>3500</v>
      </c>
      <c r="H132" s="68">
        <v>2219.14</v>
      </c>
      <c r="I132" s="25">
        <v>3000</v>
      </c>
      <c r="J132" s="25">
        <v>3500</v>
      </c>
      <c r="K132" s="25">
        <v>3500</v>
      </c>
    </row>
    <row r="133" spans="2:11" ht="22.5" customHeight="1" x14ac:dyDescent="0.25">
      <c r="B133" s="28" t="s">
        <v>144</v>
      </c>
      <c r="C133" s="5"/>
      <c r="D133" s="5"/>
      <c r="E133" s="6" t="s">
        <v>145</v>
      </c>
      <c r="F133" s="44">
        <f>SUM(F134+F138+F157+F163+F172+F192+F196+F198+F209+F155)</f>
        <v>17427.61</v>
      </c>
      <c r="G133" s="7">
        <f>SUM(G134+G138+G157+G163+G172+G192+G196+G198+G209+G155)</f>
        <v>11325</v>
      </c>
      <c r="H133" s="44">
        <f>SUM(H134+H138+H157+H163+H172+H192+H196+H198+H209+H155)</f>
        <v>9442.7100000000009</v>
      </c>
      <c r="I133" s="7">
        <f>SUM(I134+I138+I155+I157+I163+I172+I192+I196+I198+I209)</f>
        <v>17106</v>
      </c>
      <c r="J133" s="7">
        <f>SUM(J134+J138+J155+J157+J163+J172+J192+J196+J198+J209)</f>
        <v>12195</v>
      </c>
      <c r="K133" s="7">
        <f>SUM(K134+K138+K155+K157+K163+K172+K192+K196+K198+K209)</f>
        <v>19030</v>
      </c>
    </row>
    <row r="134" spans="2:11" x14ac:dyDescent="0.25">
      <c r="B134" s="29"/>
      <c r="C134" s="5">
        <v>610</v>
      </c>
      <c r="D134" s="5"/>
      <c r="E134" s="6" t="s">
        <v>71</v>
      </c>
      <c r="F134" s="44">
        <f t="shared" ref="F134:K134" si="22">SUM(F135:F137)</f>
        <v>347.84</v>
      </c>
      <c r="G134" s="7">
        <f t="shared" si="22"/>
        <v>0</v>
      </c>
      <c r="H134" s="44">
        <f t="shared" si="22"/>
        <v>0</v>
      </c>
      <c r="I134" s="7">
        <f t="shared" si="22"/>
        <v>3428</v>
      </c>
      <c r="J134" s="7">
        <f t="shared" si="22"/>
        <v>0</v>
      </c>
      <c r="K134" s="7">
        <f>SUM(K135:K137)</f>
        <v>4320</v>
      </c>
    </row>
    <row r="135" spans="2:11" x14ac:dyDescent="0.25">
      <c r="B135" s="29"/>
      <c r="C135" s="2">
        <v>611000</v>
      </c>
      <c r="D135" s="2">
        <v>41</v>
      </c>
      <c r="E135" s="3" t="s">
        <v>380</v>
      </c>
      <c r="F135" s="45">
        <v>347.84</v>
      </c>
      <c r="G135" s="4">
        <v>0</v>
      </c>
      <c r="H135" s="45">
        <v>0</v>
      </c>
      <c r="I135" s="4">
        <v>600</v>
      </c>
      <c r="J135" s="4">
        <v>0</v>
      </c>
      <c r="K135" s="4">
        <v>4320</v>
      </c>
    </row>
    <row r="136" spans="2:11" x14ac:dyDescent="0.25">
      <c r="B136" s="29"/>
      <c r="C136" s="2">
        <v>611000</v>
      </c>
      <c r="D136" s="2" t="s">
        <v>293</v>
      </c>
      <c r="E136" s="3" t="s">
        <v>414</v>
      </c>
      <c r="F136" s="45">
        <v>0</v>
      </c>
      <c r="G136" s="4">
        <v>0</v>
      </c>
      <c r="H136" s="45">
        <v>0</v>
      </c>
      <c r="I136" s="4">
        <v>2328</v>
      </c>
      <c r="J136" s="4">
        <v>0</v>
      </c>
      <c r="K136" s="4">
        <v>0</v>
      </c>
    </row>
    <row r="137" spans="2:11" x14ac:dyDescent="0.25">
      <c r="B137" s="29"/>
      <c r="C137" s="2">
        <v>614</v>
      </c>
      <c r="D137" s="2">
        <v>41</v>
      </c>
      <c r="E137" s="3" t="s">
        <v>146</v>
      </c>
      <c r="F137" s="45">
        <v>0</v>
      </c>
      <c r="G137" s="4">
        <v>0</v>
      </c>
      <c r="H137" s="45">
        <v>0</v>
      </c>
      <c r="I137" s="4">
        <v>500</v>
      </c>
      <c r="J137" s="4">
        <v>0</v>
      </c>
      <c r="K137" s="4">
        <v>0</v>
      </c>
    </row>
    <row r="138" spans="2:11" x14ac:dyDescent="0.25">
      <c r="B138" s="29"/>
      <c r="C138" s="5">
        <v>620</v>
      </c>
      <c r="D138" s="5"/>
      <c r="E138" s="6" t="s">
        <v>74</v>
      </c>
      <c r="F138" s="44">
        <f t="shared" ref="F138:K138" si="23">SUM(F139:F154)</f>
        <v>172.78999999999996</v>
      </c>
      <c r="G138" s="7">
        <f t="shared" si="23"/>
        <v>0</v>
      </c>
      <c r="H138" s="44">
        <f t="shared" si="23"/>
        <v>113.50999999999999</v>
      </c>
      <c r="I138" s="7">
        <f t="shared" si="23"/>
        <v>1198</v>
      </c>
      <c r="J138" s="7">
        <f t="shared" si="23"/>
        <v>0</v>
      </c>
      <c r="K138" s="7">
        <f t="shared" si="23"/>
        <v>1480</v>
      </c>
    </row>
    <row r="139" spans="2:11" x14ac:dyDescent="0.25">
      <c r="B139" s="29"/>
      <c r="C139" s="2">
        <v>621000</v>
      </c>
      <c r="D139" s="2">
        <v>41</v>
      </c>
      <c r="E139" s="3" t="s">
        <v>313</v>
      </c>
      <c r="F139" s="45">
        <v>0</v>
      </c>
      <c r="G139" s="4">
        <v>0</v>
      </c>
      <c r="H139" s="45">
        <v>0</v>
      </c>
      <c r="I139" s="4">
        <v>110</v>
      </c>
      <c r="J139" s="4">
        <v>0</v>
      </c>
      <c r="K139" s="4">
        <v>0</v>
      </c>
    </row>
    <row r="140" spans="2:11" x14ac:dyDescent="0.25">
      <c r="B140" s="29"/>
      <c r="C140" s="2">
        <v>621000</v>
      </c>
      <c r="D140" s="2" t="s">
        <v>293</v>
      </c>
      <c r="E140" s="3" t="s">
        <v>313</v>
      </c>
      <c r="F140" s="45">
        <v>0</v>
      </c>
      <c r="G140" s="4">
        <v>0</v>
      </c>
      <c r="H140" s="45">
        <v>0</v>
      </c>
      <c r="I140" s="4">
        <v>233</v>
      </c>
      <c r="J140" s="4">
        <v>0</v>
      </c>
      <c r="K140" s="4">
        <v>0</v>
      </c>
    </row>
    <row r="141" spans="2:11" x14ac:dyDescent="0.25">
      <c r="B141" s="29"/>
      <c r="C141" s="2">
        <v>622000</v>
      </c>
      <c r="D141" s="2">
        <v>41</v>
      </c>
      <c r="E141" s="3" t="s">
        <v>378</v>
      </c>
      <c r="F141" s="68">
        <v>83.4</v>
      </c>
      <c r="G141" s="4">
        <v>0</v>
      </c>
      <c r="H141" s="45">
        <v>0</v>
      </c>
      <c r="I141" s="4">
        <v>0</v>
      </c>
      <c r="J141" s="4">
        <v>0</v>
      </c>
      <c r="K141" s="4">
        <v>420</v>
      </c>
    </row>
    <row r="142" spans="2:11" x14ac:dyDescent="0.25">
      <c r="B142" s="29"/>
      <c r="C142" s="2">
        <v>625001</v>
      </c>
      <c r="D142" s="2">
        <v>41</v>
      </c>
      <c r="E142" s="3" t="s">
        <v>76</v>
      </c>
      <c r="F142" s="68">
        <v>1.77</v>
      </c>
      <c r="G142" s="4">
        <v>0</v>
      </c>
      <c r="H142" s="45">
        <v>0</v>
      </c>
      <c r="I142" s="4">
        <v>15</v>
      </c>
      <c r="J142" s="4">
        <v>0</v>
      </c>
      <c r="K142" s="4">
        <v>60</v>
      </c>
    </row>
    <row r="143" spans="2:11" x14ac:dyDescent="0.25">
      <c r="B143" s="29"/>
      <c r="C143" s="2">
        <v>625001</v>
      </c>
      <c r="D143" s="2" t="s">
        <v>293</v>
      </c>
      <c r="E143" s="3" t="s">
        <v>76</v>
      </c>
      <c r="F143" s="68">
        <v>0</v>
      </c>
      <c r="G143" s="4">
        <v>0</v>
      </c>
      <c r="H143" s="45">
        <v>0</v>
      </c>
      <c r="I143" s="4">
        <v>33</v>
      </c>
      <c r="J143" s="4">
        <v>0</v>
      </c>
      <c r="K143" s="4">
        <v>0</v>
      </c>
    </row>
    <row r="144" spans="2:11" x14ac:dyDescent="0.25">
      <c r="B144" s="29"/>
      <c r="C144" s="2">
        <v>625002</v>
      </c>
      <c r="D144" s="2">
        <v>41</v>
      </c>
      <c r="E144" s="3" t="s">
        <v>77</v>
      </c>
      <c r="F144" s="68">
        <v>51.83</v>
      </c>
      <c r="G144" s="4">
        <v>0</v>
      </c>
      <c r="H144" s="45">
        <v>71.34</v>
      </c>
      <c r="I144" s="4">
        <v>154</v>
      </c>
      <c r="J144" s="4">
        <v>0</v>
      </c>
      <c r="K144" s="4">
        <v>600</v>
      </c>
    </row>
    <row r="145" spans="2:11" x14ac:dyDescent="0.25">
      <c r="B145" s="29"/>
      <c r="C145" s="2">
        <v>625002</v>
      </c>
      <c r="D145" s="2" t="s">
        <v>293</v>
      </c>
      <c r="E145" s="3" t="s">
        <v>77</v>
      </c>
      <c r="F145" s="68">
        <v>0</v>
      </c>
      <c r="G145" s="4">
        <v>0</v>
      </c>
      <c r="H145" s="45">
        <v>0</v>
      </c>
      <c r="I145" s="4">
        <v>326</v>
      </c>
      <c r="J145" s="4">
        <v>0</v>
      </c>
      <c r="K145" s="4">
        <v>0</v>
      </c>
    </row>
    <row r="146" spans="2:11" x14ac:dyDescent="0.25">
      <c r="B146" s="29"/>
      <c r="C146" s="10">
        <v>625003</v>
      </c>
      <c r="D146" s="10">
        <v>41</v>
      </c>
      <c r="E146" s="3" t="s">
        <v>78</v>
      </c>
      <c r="F146" s="68">
        <v>8.61</v>
      </c>
      <c r="G146" s="4">
        <v>0</v>
      </c>
      <c r="H146" s="45">
        <v>4.05</v>
      </c>
      <c r="I146" s="4">
        <v>33</v>
      </c>
      <c r="J146" s="4">
        <v>0</v>
      </c>
      <c r="K146" s="4">
        <v>30</v>
      </c>
    </row>
    <row r="147" spans="2:11" x14ac:dyDescent="0.25">
      <c r="B147" s="29"/>
      <c r="C147" s="10">
        <v>625003</v>
      </c>
      <c r="D147" s="10" t="s">
        <v>293</v>
      </c>
      <c r="E147" s="3" t="s">
        <v>78</v>
      </c>
      <c r="F147" s="68">
        <v>0</v>
      </c>
      <c r="G147" s="4">
        <v>0</v>
      </c>
      <c r="H147" s="45">
        <v>0</v>
      </c>
      <c r="I147" s="4">
        <v>70</v>
      </c>
      <c r="J147" s="4">
        <v>0</v>
      </c>
      <c r="K147" s="4">
        <v>0</v>
      </c>
    </row>
    <row r="148" spans="2:11" x14ac:dyDescent="0.25">
      <c r="B148" s="29"/>
      <c r="C148" s="10">
        <v>625004</v>
      </c>
      <c r="D148" s="10">
        <v>41</v>
      </c>
      <c r="E148" s="3" t="s">
        <v>79</v>
      </c>
      <c r="F148" s="68">
        <v>7.95</v>
      </c>
      <c r="G148" s="4">
        <v>0</v>
      </c>
      <c r="H148" s="45">
        <v>12.71</v>
      </c>
      <c r="I148" s="4">
        <v>11</v>
      </c>
      <c r="J148" s="4">
        <v>0</v>
      </c>
      <c r="K148" s="4">
        <v>130</v>
      </c>
    </row>
    <row r="149" spans="2:11" x14ac:dyDescent="0.25">
      <c r="B149" s="29"/>
      <c r="C149" s="10">
        <v>625004</v>
      </c>
      <c r="D149" s="10" t="s">
        <v>293</v>
      </c>
      <c r="E149" s="3" t="s">
        <v>79</v>
      </c>
      <c r="F149" s="68">
        <v>0</v>
      </c>
      <c r="G149" s="4">
        <v>0</v>
      </c>
      <c r="H149" s="45">
        <v>0</v>
      </c>
      <c r="I149" s="4">
        <v>23</v>
      </c>
      <c r="J149" s="4">
        <v>0</v>
      </c>
      <c r="K149" s="4">
        <v>0</v>
      </c>
    </row>
    <row r="150" spans="2:11" x14ac:dyDescent="0.25">
      <c r="B150" s="29"/>
      <c r="C150" s="10">
        <v>625005</v>
      </c>
      <c r="D150" s="10">
        <v>41</v>
      </c>
      <c r="E150" s="3" t="s">
        <v>80</v>
      </c>
      <c r="F150" s="68">
        <v>1.26</v>
      </c>
      <c r="G150" s="4">
        <v>0</v>
      </c>
      <c r="H150" s="45">
        <v>0</v>
      </c>
      <c r="I150" s="4">
        <v>7</v>
      </c>
      <c r="J150" s="4">
        <v>0</v>
      </c>
      <c r="K150" s="4">
        <v>40</v>
      </c>
    </row>
    <row r="151" spans="2:11" x14ac:dyDescent="0.25">
      <c r="B151" s="29"/>
      <c r="C151" s="10">
        <v>625005</v>
      </c>
      <c r="D151" s="10" t="s">
        <v>293</v>
      </c>
      <c r="E151" s="3" t="s">
        <v>80</v>
      </c>
      <c r="F151" s="68">
        <v>0</v>
      </c>
      <c r="G151" s="4">
        <v>0</v>
      </c>
      <c r="H151" s="45">
        <v>0</v>
      </c>
      <c r="I151" s="4">
        <v>20</v>
      </c>
      <c r="J151" s="4">
        <v>0</v>
      </c>
      <c r="K151" s="4">
        <v>0</v>
      </c>
    </row>
    <row r="152" spans="2:11" x14ac:dyDescent="0.25">
      <c r="B152" s="29"/>
      <c r="C152" s="10">
        <v>625006</v>
      </c>
      <c r="D152" s="10">
        <v>41</v>
      </c>
      <c r="E152" s="3" t="s">
        <v>314</v>
      </c>
      <c r="F152" s="68">
        <v>0.39</v>
      </c>
      <c r="G152" s="4"/>
      <c r="H152" s="45">
        <v>1.23</v>
      </c>
      <c r="I152" s="4">
        <v>0</v>
      </c>
      <c r="J152" s="4">
        <v>0</v>
      </c>
      <c r="K152" s="4">
        <v>0</v>
      </c>
    </row>
    <row r="153" spans="2:11" x14ac:dyDescent="0.25">
      <c r="B153" s="29"/>
      <c r="C153" s="13">
        <v>625007</v>
      </c>
      <c r="D153" s="13">
        <v>41</v>
      </c>
      <c r="E153" s="14" t="s">
        <v>81</v>
      </c>
      <c r="F153" s="78">
        <v>17.579999999999998</v>
      </c>
      <c r="G153" s="62">
        <v>0</v>
      </c>
      <c r="H153" s="63">
        <v>24.18</v>
      </c>
      <c r="I153" s="62">
        <v>52</v>
      </c>
      <c r="J153" s="62">
        <v>0</v>
      </c>
      <c r="K153" s="62">
        <v>200</v>
      </c>
    </row>
    <row r="154" spans="2:11" x14ac:dyDescent="0.25">
      <c r="B154" s="77"/>
      <c r="C154" s="80">
        <v>625007</v>
      </c>
      <c r="D154" s="79" t="s">
        <v>293</v>
      </c>
      <c r="E154" s="177" t="s">
        <v>81</v>
      </c>
      <c r="F154" s="79">
        <v>0</v>
      </c>
      <c r="G154" s="79">
        <v>0</v>
      </c>
      <c r="H154" s="79">
        <v>0</v>
      </c>
      <c r="I154" s="79">
        <v>111</v>
      </c>
      <c r="J154" s="79">
        <v>0</v>
      </c>
      <c r="K154" s="79">
        <v>0</v>
      </c>
    </row>
    <row r="155" spans="2:11" x14ac:dyDescent="0.25">
      <c r="B155" s="29"/>
      <c r="C155" s="5">
        <v>631</v>
      </c>
      <c r="D155" s="5"/>
      <c r="E155" s="6" t="s">
        <v>83</v>
      </c>
      <c r="F155" s="44">
        <f t="shared" ref="F155:K155" si="24">SUM(F156)</f>
        <v>0</v>
      </c>
      <c r="G155" s="7">
        <f t="shared" si="24"/>
        <v>0</v>
      </c>
      <c r="H155" s="44">
        <f t="shared" si="24"/>
        <v>37.119999999999997</v>
      </c>
      <c r="I155" s="7">
        <f t="shared" si="24"/>
        <v>50</v>
      </c>
      <c r="J155" s="7">
        <f t="shared" si="24"/>
        <v>0</v>
      </c>
      <c r="K155" s="7">
        <f t="shared" si="24"/>
        <v>0</v>
      </c>
    </row>
    <row r="156" spans="2:11" x14ac:dyDescent="0.25">
      <c r="B156" s="29"/>
      <c r="C156" s="2">
        <v>631001</v>
      </c>
      <c r="D156" s="2">
        <v>41</v>
      </c>
      <c r="E156" s="3" t="s">
        <v>83</v>
      </c>
      <c r="F156" s="45">
        <v>0</v>
      </c>
      <c r="G156" s="4">
        <v>0</v>
      </c>
      <c r="H156" s="45">
        <v>37.119999999999997</v>
      </c>
      <c r="I156" s="4">
        <v>50</v>
      </c>
      <c r="J156" s="4">
        <v>0</v>
      </c>
      <c r="K156" s="4">
        <v>0</v>
      </c>
    </row>
    <row r="157" spans="2:11" x14ac:dyDescent="0.25">
      <c r="B157" s="33"/>
      <c r="C157" s="11">
        <v>632</v>
      </c>
      <c r="D157" s="41"/>
      <c r="E157" s="6" t="s">
        <v>147</v>
      </c>
      <c r="F157" s="44">
        <f>SUM(F158:F162)</f>
        <v>554.35</v>
      </c>
      <c r="G157" s="27">
        <f>SUM(G158:G161)</f>
        <v>650</v>
      </c>
      <c r="H157" s="65">
        <f>SUM(H158:H162)</f>
        <v>313.36</v>
      </c>
      <c r="I157" s="27">
        <f>SUM(I158:I162)</f>
        <v>600</v>
      </c>
      <c r="J157" s="27">
        <f>SUM(J158:J162)</f>
        <v>670</v>
      </c>
      <c r="K157" s="27">
        <f>SUM(K158:K162)</f>
        <v>750</v>
      </c>
    </row>
    <row r="158" spans="2:11" x14ac:dyDescent="0.25">
      <c r="B158" s="24"/>
      <c r="C158" s="10">
        <v>632001</v>
      </c>
      <c r="D158" s="10">
        <v>41</v>
      </c>
      <c r="E158" s="3" t="s">
        <v>148</v>
      </c>
      <c r="F158" s="45">
        <v>46.2</v>
      </c>
      <c r="G158" s="25">
        <v>0</v>
      </c>
      <c r="H158" s="68">
        <v>0</v>
      </c>
      <c r="I158" s="25">
        <v>0</v>
      </c>
      <c r="J158" s="25">
        <v>0</v>
      </c>
      <c r="K158" s="25">
        <v>0</v>
      </c>
    </row>
    <row r="159" spans="2:11" x14ac:dyDescent="0.25">
      <c r="B159" s="24"/>
      <c r="C159" s="10">
        <v>632001</v>
      </c>
      <c r="D159" s="10">
        <v>41</v>
      </c>
      <c r="E159" s="3" t="s">
        <v>149</v>
      </c>
      <c r="F159" s="45">
        <v>246.76</v>
      </c>
      <c r="G159" s="25">
        <v>200</v>
      </c>
      <c r="H159" s="68">
        <v>96</v>
      </c>
      <c r="I159" s="25">
        <v>150</v>
      </c>
      <c r="J159" s="25">
        <v>200</v>
      </c>
      <c r="K159" s="25">
        <v>200</v>
      </c>
    </row>
    <row r="160" spans="2:11" x14ac:dyDescent="0.25">
      <c r="B160" s="24"/>
      <c r="C160" s="10" t="s">
        <v>150</v>
      </c>
      <c r="D160" s="10">
        <v>41</v>
      </c>
      <c r="E160" s="3" t="s">
        <v>151</v>
      </c>
      <c r="F160" s="45">
        <v>109.29</v>
      </c>
      <c r="G160" s="34">
        <v>200</v>
      </c>
      <c r="H160" s="74">
        <v>32.93</v>
      </c>
      <c r="I160" s="34">
        <v>100</v>
      </c>
      <c r="J160" s="25">
        <v>150</v>
      </c>
      <c r="K160" s="25">
        <v>200</v>
      </c>
    </row>
    <row r="161" spans="2:11" x14ac:dyDescent="0.25">
      <c r="B161" s="24"/>
      <c r="C161" s="10" t="s">
        <v>152</v>
      </c>
      <c r="D161" s="10">
        <v>41</v>
      </c>
      <c r="E161" s="3" t="s">
        <v>153</v>
      </c>
      <c r="F161" s="45">
        <v>127.98</v>
      </c>
      <c r="G161" s="34">
        <v>250</v>
      </c>
      <c r="H161" s="74">
        <v>94.45</v>
      </c>
      <c r="I161" s="34">
        <v>200</v>
      </c>
      <c r="J161" s="25">
        <v>220</v>
      </c>
      <c r="K161" s="25">
        <v>250</v>
      </c>
    </row>
    <row r="162" spans="2:11" x14ac:dyDescent="0.25">
      <c r="B162" s="24"/>
      <c r="C162" s="10" t="s">
        <v>315</v>
      </c>
      <c r="D162" s="10">
        <v>41</v>
      </c>
      <c r="E162" s="3" t="s">
        <v>316</v>
      </c>
      <c r="F162" s="45">
        <v>24.12</v>
      </c>
      <c r="G162" s="34">
        <v>0</v>
      </c>
      <c r="H162" s="74">
        <v>89.98</v>
      </c>
      <c r="I162" s="34">
        <v>150</v>
      </c>
      <c r="J162" s="25">
        <v>100</v>
      </c>
      <c r="K162" s="25">
        <v>100</v>
      </c>
    </row>
    <row r="163" spans="2:11" x14ac:dyDescent="0.25">
      <c r="B163" s="33"/>
      <c r="C163" s="11">
        <v>633</v>
      </c>
      <c r="D163" s="41"/>
      <c r="E163" s="6" t="s">
        <v>92</v>
      </c>
      <c r="F163" s="44">
        <f t="shared" ref="F163:K163" si="25">SUM(F164:F171)</f>
        <v>3124.1099999999997</v>
      </c>
      <c r="G163" s="27">
        <f t="shared" si="25"/>
        <v>2200</v>
      </c>
      <c r="H163" s="65">
        <f t="shared" si="25"/>
        <v>702.18999999999994</v>
      </c>
      <c r="I163" s="27">
        <f t="shared" si="25"/>
        <v>2350</v>
      </c>
      <c r="J163" s="27">
        <f t="shared" si="25"/>
        <v>2420</v>
      </c>
      <c r="K163" s="27">
        <f t="shared" si="25"/>
        <v>2540</v>
      </c>
    </row>
    <row r="164" spans="2:11" x14ac:dyDescent="0.25">
      <c r="B164" s="33"/>
      <c r="C164" s="10">
        <v>633001</v>
      </c>
      <c r="D164" s="10">
        <v>41</v>
      </c>
      <c r="E164" s="3" t="s">
        <v>352</v>
      </c>
      <c r="F164" s="45">
        <v>0</v>
      </c>
      <c r="G164" s="25">
        <v>0</v>
      </c>
      <c r="H164" s="68">
        <v>6.44</v>
      </c>
      <c r="I164" s="25">
        <v>100</v>
      </c>
      <c r="J164" s="25">
        <v>100</v>
      </c>
      <c r="K164" s="25">
        <v>100</v>
      </c>
    </row>
    <row r="165" spans="2:11" x14ac:dyDescent="0.25">
      <c r="B165" s="24"/>
      <c r="C165" s="10">
        <v>633004</v>
      </c>
      <c r="D165" s="10">
        <v>41</v>
      </c>
      <c r="E165" s="3" t="s">
        <v>154</v>
      </c>
      <c r="F165" s="45">
        <v>6</v>
      </c>
      <c r="G165" s="25">
        <v>200</v>
      </c>
      <c r="H165" s="68">
        <v>94.95</v>
      </c>
      <c r="I165" s="25">
        <v>200</v>
      </c>
      <c r="J165" s="25">
        <v>220</v>
      </c>
      <c r="K165" s="25">
        <v>240</v>
      </c>
    </row>
    <row r="166" spans="2:11" x14ac:dyDescent="0.25">
      <c r="B166" s="24"/>
      <c r="C166" s="10">
        <v>633010</v>
      </c>
      <c r="D166" s="10">
        <v>41</v>
      </c>
      <c r="E166" s="3" t="s">
        <v>155</v>
      </c>
      <c r="F166" s="45">
        <v>0</v>
      </c>
      <c r="G166" s="25">
        <v>0</v>
      </c>
      <c r="H166" s="68">
        <v>15</v>
      </c>
      <c r="I166" s="25">
        <v>50</v>
      </c>
      <c r="J166" s="25">
        <v>50</v>
      </c>
      <c r="K166" s="25">
        <v>100</v>
      </c>
    </row>
    <row r="167" spans="2:11" x14ac:dyDescent="0.25">
      <c r="B167" s="24"/>
      <c r="C167" s="10">
        <v>633006</v>
      </c>
      <c r="D167" s="10">
        <v>41</v>
      </c>
      <c r="E167" s="3" t="s">
        <v>156</v>
      </c>
      <c r="F167" s="45">
        <v>2001.22</v>
      </c>
      <c r="G167" s="25">
        <v>1000</v>
      </c>
      <c r="H167" s="68">
        <v>433.9</v>
      </c>
      <c r="I167" s="25">
        <v>900</v>
      </c>
      <c r="J167" s="25">
        <v>950</v>
      </c>
      <c r="K167" s="25">
        <v>1000</v>
      </c>
    </row>
    <row r="168" spans="2:11" x14ac:dyDescent="0.25">
      <c r="B168" s="24"/>
      <c r="C168" s="10">
        <v>633006</v>
      </c>
      <c r="D168" s="10">
        <v>41</v>
      </c>
      <c r="E168" s="3" t="s">
        <v>381</v>
      </c>
      <c r="F168" s="45">
        <v>0</v>
      </c>
      <c r="G168" s="25">
        <v>0</v>
      </c>
      <c r="H168" s="68">
        <v>137.47999999999999</v>
      </c>
      <c r="I168" s="25">
        <v>100</v>
      </c>
      <c r="J168" s="25">
        <v>100</v>
      </c>
      <c r="K168" s="25">
        <v>100</v>
      </c>
    </row>
    <row r="169" spans="2:11" x14ac:dyDescent="0.25">
      <c r="B169" s="24"/>
      <c r="C169" s="10">
        <v>633007</v>
      </c>
      <c r="D169" s="10">
        <v>41</v>
      </c>
      <c r="E169" s="3" t="s">
        <v>317</v>
      </c>
      <c r="F169" s="45">
        <v>173.4</v>
      </c>
      <c r="G169" s="25">
        <v>0</v>
      </c>
      <c r="H169" s="68">
        <v>0</v>
      </c>
      <c r="I169" s="25">
        <v>0</v>
      </c>
      <c r="J169" s="25">
        <v>0</v>
      </c>
      <c r="K169" s="25">
        <v>0</v>
      </c>
    </row>
    <row r="170" spans="2:11" x14ac:dyDescent="0.25">
      <c r="B170" s="24"/>
      <c r="C170" s="10">
        <v>633011</v>
      </c>
      <c r="D170" s="10">
        <v>41</v>
      </c>
      <c r="E170" s="3" t="s">
        <v>329</v>
      </c>
      <c r="F170" s="45">
        <v>0</v>
      </c>
      <c r="G170" s="25">
        <v>0</v>
      </c>
      <c r="H170" s="68">
        <v>14.42</v>
      </c>
      <c r="I170" s="25">
        <v>0</v>
      </c>
      <c r="J170" s="25">
        <v>0</v>
      </c>
      <c r="K170" s="25">
        <v>0</v>
      </c>
    </row>
    <row r="171" spans="2:11" x14ac:dyDescent="0.25">
      <c r="B171" s="24"/>
      <c r="C171" s="10">
        <v>633015</v>
      </c>
      <c r="D171" s="10">
        <v>41</v>
      </c>
      <c r="E171" s="3" t="s">
        <v>157</v>
      </c>
      <c r="F171" s="45">
        <v>943.49</v>
      </c>
      <c r="G171" s="25">
        <v>1000</v>
      </c>
      <c r="H171" s="68">
        <v>0</v>
      </c>
      <c r="I171" s="25">
        <v>1000</v>
      </c>
      <c r="J171" s="25">
        <v>1000</v>
      </c>
      <c r="K171" s="25">
        <v>1000</v>
      </c>
    </row>
    <row r="172" spans="2:11" x14ac:dyDescent="0.25">
      <c r="B172" s="23"/>
      <c r="C172" s="5">
        <v>634</v>
      </c>
      <c r="D172" s="5"/>
      <c r="E172" s="6" t="s">
        <v>104</v>
      </c>
      <c r="F172" s="44">
        <f t="shared" ref="F172:K172" si="26">SUM(F173:F191)</f>
        <v>4860.07</v>
      </c>
      <c r="G172" s="7">
        <f t="shared" si="26"/>
        <v>3950</v>
      </c>
      <c r="H172" s="44">
        <f t="shared" si="26"/>
        <v>3060.22</v>
      </c>
      <c r="I172" s="7">
        <f t="shared" si="26"/>
        <v>3810</v>
      </c>
      <c r="J172" s="7">
        <f t="shared" si="26"/>
        <v>4330</v>
      </c>
      <c r="K172" s="7">
        <f t="shared" si="26"/>
        <v>4630</v>
      </c>
    </row>
    <row r="173" spans="2:11" x14ac:dyDescent="0.25">
      <c r="B173" s="24"/>
      <c r="C173" s="10">
        <v>634001</v>
      </c>
      <c r="D173" s="10">
        <v>41</v>
      </c>
      <c r="E173" s="3" t="s">
        <v>158</v>
      </c>
      <c r="F173" s="45">
        <v>796.31</v>
      </c>
      <c r="G173" s="25">
        <v>500</v>
      </c>
      <c r="H173" s="68">
        <v>535.97</v>
      </c>
      <c r="I173" s="25">
        <v>600</v>
      </c>
      <c r="J173" s="25">
        <v>550</v>
      </c>
      <c r="K173" s="25">
        <v>600</v>
      </c>
    </row>
    <row r="174" spans="2:11" x14ac:dyDescent="0.25">
      <c r="B174" s="24"/>
      <c r="C174" s="10">
        <v>634001</v>
      </c>
      <c r="D174" s="10">
        <v>41</v>
      </c>
      <c r="E174" s="3" t="s">
        <v>159</v>
      </c>
      <c r="F174" s="45">
        <v>1502.96</v>
      </c>
      <c r="G174" s="25">
        <v>1500</v>
      </c>
      <c r="H174" s="68">
        <v>829.4</v>
      </c>
      <c r="I174" s="25">
        <v>1200</v>
      </c>
      <c r="J174" s="25">
        <v>1250</v>
      </c>
      <c r="K174" s="25">
        <v>1300</v>
      </c>
    </row>
    <row r="175" spans="2:11" x14ac:dyDescent="0.25">
      <c r="B175" s="24"/>
      <c r="C175" s="10">
        <v>634001</v>
      </c>
      <c r="D175" s="10">
        <v>41</v>
      </c>
      <c r="E175" s="3" t="s">
        <v>160</v>
      </c>
      <c r="F175" s="45">
        <v>102.17</v>
      </c>
      <c r="G175" s="25">
        <v>150</v>
      </c>
      <c r="H175" s="68">
        <v>52.52</v>
      </c>
      <c r="I175" s="25">
        <v>150</v>
      </c>
      <c r="J175" s="25">
        <v>180</v>
      </c>
      <c r="K175" s="25">
        <v>210</v>
      </c>
    </row>
    <row r="176" spans="2:11" x14ac:dyDescent="0.25">
      <c r="B176" s="24"/>
      <c r="C176" s="10">
        <v>634001</v>
      </c>
      <c r="D176" s="10">
        <v>41</v>
      </c>
      <c r="E176" s="3" t="s">
        <v>353</v>
      </c>
      <c r="F176" s="45">
        <v>0</v>
      </c>
      <c r="G176" s="25">
        <v>0</v>
      </c>
      <c r="H176" s="68">
        <v>22.05</v>
      </c>
      <c r="I176" s="25">
        <v>50</v>
      </c>
      <c r="J176" s="25">
        <v>50</v>
      </c>
      <c r="K176" s="25">
        <v>50</v>
      </c>
    </row>
    <row r="177" spans="2:11" x14ac:dyDescent="0.25">
      <c r="B177" s="24"/>
      <c r="C177" s="10">
        <v>634001</v>
      </c>
      <c r="D177" s="10">
        <v>41</v>
      </c>
      <c r="E177" s="3" t="s">
        <v>354</v>
      </c>
      <c r="F177" s="45">
        <v>0</v>
      </c>
      <c r="G177" s="25">
        <v>0</v>
      </c>
      <c r="H177" s="68">
        <v>65.83</v>
      </c>
      <c r="I177" s="25">
        <v>50</v>
      </c>
      <c r="J177" s="25">
        <v>50</v>
      </c>
      <c r="K177" s="25">
        <v>50</v>
      </c>
    </row>
    <row r="178" spans="2:11" x14ac:dyDescent="0.25">
      <c r="B178" s="24"/>
      <c r="C178" s="10">
        <v>634002</v>
      </c>
      <c r="D178" s="10">
        <v>41</v>
      </c>
      <c r="E178" s="3" t="s">
        <v>318</v>
      </c>
      <c r="F178" s="45">
        <v>91</v>
      </c>
      <c r="G178" s="25">
        <v>0</v>
      </c>
      <c r="H178" s="68">
        <v>0</v>
      </c>
      <c r="I178" s="25">
        <v>0</v>
      </c>
      <c r="J178" s="25">
        <v>0</v>
      </c>
      <c r="K178" s="25">
        <v>0</v>
      </c>
    </row>
    <row r="179" spans="2:11" x14ac:dyDescent="0.25">
      <c r="B179" s="24"/>
      <c r="C179" s="10">
        <v>634002</v>
      </c>
      <c r="D179" s="10">
        <v>41</v>
      </c>
      <c r="E179" s="3" t="s">
        <v>161</v>
      </c>
      <c r="F179" s="45">
        <v>134.51</v>
      </c>
      <c r="G179" s="25">
        <v>200</v>
      </c>
      <c r="H179" s="68">
        <v>275.52999999999997</v>
      </c>
      <c r="I179" s="25">
        <v>250</v>
      </c>
      <c r="J179" s="25">
        <v>250</v>
      </c>
      <c r="K179" s="25">
        <v>270</v>
      </c>
    </row>
    <row r="180" spans="2:11" x14ac:dyDescent="0.25">
      <c r="B180" s="24"/>
      <c r="C180" s="10">
        <v>634002</v>
      </c>
      <c r="D180" s="10">
        <v>41</v>
      </c>
      <c r="E180" s="3" t="s">
        <v>162</v>
      </c>
      <c r="F180" s="45">
        <v>355.46</v>
      </c>
      <c r="G180" s="25">
        <v>500</v>
      </c>
      <c r="H180" s="68">
        <v>792.7</v>
      </c>
      <c r="I180" s="25">
        <v>500</v>
      </c>
      <c r="J180" s="25">
        <v>700</v>
      </c>
      <c r="K180" s="25">
        <v>750</v>
      </c>
    </row>
    <row r="181" spans="2:11" x14ac:dyDescent="0.25">
      <c r="B181" s="24"/>
      <c r="C181" s="10">
        <v>634002</v>
      </c>
      <c r="D181" s="10">
        <v>41</v>
      </c>
      <c r="E181" s="3" t="s">
        <v>163</v>
      </c>
      <c r="F181" s="45">
        <v>0</v>
      </c>
      <c r="G181" s="25">
        <v>100</v>
      </c>
      <c r="H181" s="68">
        <v>447.45</v>
      </c>
      <c r="I181" s="25">
        <v>100</v>
      </c>
      <c r="J181" s="25">
        <v>150</v>
      </c>
      <c r="K181" s="25">
        <v>200</v>
      </c>
    </row>
    <row r="182" spans="2:11" x14ac:dyDescent="0.25">
      <c r="B182" s="24"/>
      <c r="C182" s="10">
        <v>634002</v>
      </c>
      <c r="D182" s="10">
        <v>41</v>
      </c>
      <c r="E182" s="3" t="s">
        <v>164</v>
      </c>
      <c r="F182" s="45">
        <v>0</v>
      </c>
      <c r="G182" s="25">
        <v>100</v>
      </c>
      <c r="H182" s="68">
        <v>9.4</v>
      </c>
      <c r="I182" s="25">
        <v>100</v>
      </c>
      <c r="J182" s="25">
        <v>150</v>
      </c>
      <c r="K182" s="25">
        <v>200</v>
      </c>
    </row>
    <row r="183" spans="2:11" x14ac:dyDescent="0.25">
      <c r="B183" s="24"/>
      <c r="C183" s="10">
        <v>634002</v>
      </c>
      <c r="D183" s="10">
        <v>41</v>
      </c>
      <c r="E183" s="3" t="s">
        <v>319</v>
      </c>
      <c r="F183" s="45">
        <v>423.85</v>
      </c>
      <c r="G183" s="25">
        <v>0</v>
      </c>
      <c r="H183" s="68">
        <v>0</v>
      </c>
      <c r="I183" s="25">
        <v>0</v>
      </c>
      <c r="J183" s="25">
        <v>0</v>
      </c>
      <c r="K183" s="25">
        <v>0</v>
      </c>
    </row>
    <row r="184" spans="2:11" x14ac:dyDescent="0.25">
      <c r="B184" s="24"/>
      <c r="C184" s="10">
        <v>634002</v>
      </c>
      <c r="D184" s="10">
        <v>41</v>
      </c>
      <c r="E184" s="3" t="s">
        <v>355</v>
      </c>
      <c r="F184" s="45">
        <v>0</v>
      </c>
      <c r="G184" s="25">
        <v>0</v>
      </c>
      <c r="H184" s="68">
        <v>20.399999999999999</v>
      </c>
      <c r="I184" s="25">
        <v>0</v>
      </c>
      <c r="J184" s="25">
        <v>0</v>
      </c>
      <c r="K184" s="25">
        <v>0</v>
      </c>
    </row>
    <row r="185" spans="2:11" x14ac:dyDescent="0.25">
      <c r="B185" s="24"/>
      <c r="C185" s="10">
        <v>634002</v>
      </c>
      <c r="D185" s="10">
        <v>41</v>
      </c>
      <c r="E185" s="3" t="s">
        <v>356</v>
      </c>
      <c r="F185" s="45">
        <v>0</v>
      </c>
      <c r="G185" s="25">
        <v>0</v>
      </c>
      <c r="H185" s="68">
        <v>8.9700000000000006</v>
      </c>
      <c r="I185" s="25">
        <v>100</v>
      </c>
      <c r="J185" s="25">
        <v>100</v>
      </c>
      <c r="K185" s="25">
        <v>100</v>
      </c>
    </row>
    <row r="186" spans="2:11" x14ac:dyDescent="0.25">
      <c r="B186" s="24"/>
      <c r="C186" s="10">
        <v>634003</v>
      </c>
      <c r="D186" s="10">
        <v>41</v>
      </c>
      <c r="E186" s="3" t="s">
        <v>165</v>
      </c>
      <c r="F186" s="45">
        <v>433.58</v>
      </c>
      <c r="G186" s="25">
        <v>480</v>
      </c>
      <c r="H186" s="68">
        <v>0</v>
      </c>
      <c r="I186" s="25">
        <v>370</v>
      </c>
      <c r="J186" s="25">
        <v>480</v>
      </c>
      <c r="K186" s="25">
        <v>480</v>
      </c>
    </row>
    <row r="187" spans="2:11" x14ac:dyDescent="0.25">
      <c r="B187" s="24"/>
      <c r="C187" s="10">
        <v>634003</v>
      </c>
      <c r="D187" s="10">
        <v>41</v>
      </c>
      <c r="E187" s="3" t="s">
        <v>166</v>
      </c>
      <c r="F187" s="45">
        <v>62.74</v>
      </c>
      <c r="G187" s="25">
        <v>80</v>
      </c>
      <c r="H187" s="68">
        <v>0</v>
      </c>
      <c r="I187" s="25">
        <v>70</v>
      </c>
      <c r="J187" s="25">
        <v>80</v>
      </c>
      <c r="K187" s="25">
        <v>80</v>
      </c>
    </row>
    <row r="188" spans="2:11" x14ac:dyDescent="0.25">
      <c r="B188" s="24"/>
      <c r="C188" s="10">
        <v>634003</v>
      </c>
      <c r="D188" s="10">
        <v>41</v>
      </c>
      <c r="E188" s="3" t="s">
        <v>167</v>
      </c>
      <c r="F188" s="45">
        <v>132.78</v>
      </c>
      <c r="G188" s="25">
        <v>180</v>
      </c>
      <c r="H188" s="68">
        <v>0</v>
      </c>
      <c r="I188" s="25">
        <v>140</v>
      </c>
      <c r="J188" s="25">
        <v>180</v>
      </c>
      <c r="K188" s="25">
        <v>180</v>
      </c>
    </row>
    <row r="189" spans="2:11" x14ac:dyDescent="0.25">
      <c r="B189" s="24"/>
      <c r="C189" s="10">
        <v>634003</v>
      </c>
      <c r="D189" s="10">
        <v>41</v>
      </c>
      <c r="E189" s="3" t="s">
        <v>168</v>
      </c>
      <c r="F189" s="45">
        <v>26.56</v>
      </c>
      <c r="G189" s="25">
        <v>60</v>
      </c>
      <c r="H189" s="68">
        <v>0</v>
      </c>
      <c r="I189" s="25">
        <v>30</v>
      </c>
      <c r="J189" s="25">
        <v>60</v>
      </c>
      <c r="K189" s="25">
        <v>60</v>
      </c>
    </row>
    <row r="190" spans="2:11" x14ac:dyDescent="0.25">
      <c r="B190" s="24"/>
      <c r="C190" s="10">
        <v>634004</v>
      </c>
      <c r="D190" s="10">
        <v>41</v>
      </c>
      <c r="E190" s="3" t="s">
        <v>320</v>
      </c>
      <c r="F190" s="45">
        <v>698.15</v>
      </c>
      <c r="G190" s="25">
        <v>0</v>
      </c>
      <c r="H190" s="68">
        <v>0</v>
      </c>
      <c r="I190" s="25">
        <v>0</v>
      </c>
      <c r="J190" s="25">
        <v>0</v>
      </c>
      <c r="K190" s="25">
        <v>0</v>
      </c>
    </row>
    <row r="191" spans="2:11" x14ac:dyDescent="0.25">
      <c r="B191" s="24"/>
      <c r="C191" s="10">
        <v>634005</v>
      </c>
      <c r="D191" s="10">
        <v>41</v>
      </c>
      <c r="E191" s="3" t="s">
        <v>169</v>
      </c>
      <c r="F191" s="45">
        <v>100</v>
      </c>
      <c r="G191" s="25">
        <v>100</v>
      </c>
      <c r="H191" s="68">
        <v>0</v>
      </c>
      <c r="I191" s="25">
        <v>100</v>
      </c>
      <c r="J191" s="25">
        <v>100</v>
      </c>
      <c r="K191" s="25">
        <v>100</v>
      </c>
    </row>
    <row r="192" spans="2:11" x14ac:dyDescent="0.25">
      <c r="B192" s="24"/>
      <c r="C192" s="5">
        <v>635</v>
      </c>
      <c r="D192" s="5"/>
      <c r="E192" s="6" t="s">
        <v>135</v>
      </c>
      <c r="F192" s="44">
        <f t="shared" ref="F192:K192" si="27">SUM(F193:F195)</f>
        <v>2150.86</v>
      </c>
      <c r="G192" s="27">
        <f t="shared" si="27"/>
        <v>0</v>
      </c>
      <c r="H192" s="65">
        <f t="shared" si="27"/>
        <v>270</v>
      </c>
      <c r="I192" s="27">
        <f t="shared" si="27"/>
        <v>0</v>
      </c>
      <c r="J192" s="27">
        <f t="shared" si="27"/>
        <v>0</v>
      </c>
      <c r="K192" s="27">
        <f t="shared" si="27"/>
        <v>0</v>
      </c>
    </row>
    <row r="193" spans="2:11" x14ac:dyDescent="0.25">
      <c r="B193" s="24"/>
      <c r="C193" s="2">
        <v>635006</v>
      </c>
      <c r="D193" s="2">
        <v>41</v>
      </c>
      <c r="E193" s="3" t="s">
        <v>321</v>
      </c>
      <c r="F193" s="45">
        <v>2115.44</v>
      </c>
      <c r="G193" s="25">
        <v>0</v>
      </c>
      <c r="H193" s="68">
        <v>0</v>
      </c>
      <c r="I193" s="25">
        <v>0</v>
      </c>
      <c r="J193" s="25">
        <v>0</v>
      </c>
      <c r="K193" s="25">
        <v>0</v>
      </c>
    </row>
    <row r="194" spans="2:11" x14ac:dyDescent="0.25">
      <c r="B194" s="24"/>
      <c r="C194" s="2">
        <v>635006</v>
      </c>
      <c r="D194" s="2">
        <v>41</v>
      </c>
      <c r="E194" s="3" t="s">
        <v>357</v>
      </c>
      <c r="F194" s="45">
        <v>0</v>
      </c>
      <c r="G194" s="25">
        <v>0</v>
      </c>
      <c r="H194" s="68">
        <v>270</v>
      </c>
      <c r="I194" s="25">
        <v>0</v>
      </c>
      <c r="J194" s="25">
        <v>0</v>
      </c>
      <c r="K194" s="25">
        <v>0</v>
      </c>
    </row>
    <row r="195" spans="2:11" x14ac:dyDescent="0.25">
      <c r="B195" s="24"/>
      <c r="C195" s="2">
        <v>635006</v>
      </c>
      <c r="D195" s="2">
        <v>41</v>
      </c>
      <c r="E195" s="3" t="s">
        <v>322</v>
      </c>
      <c r="F195" s="45">
        <v>35.42</v>
      </c>
      <c r="G195" s="25">
        <v>0</v>
      </c>
      <c r="H195" s="68">
        <v>0</v>
      </c>
      <c r="I195" s="25">
        <v>0</v>
      </c>
      <c r="J195" s="25">
        <v>0</v>
      </c>
      <c r="K195" s="25">
        <v>0</v>
      </c>
    </row>
    <row r="196" spans="2:11" x14ac:dyDescent="0.25">
      <c r="B196" s="24"/>
      <c r="C196" s="41">
        <v>636</v>
      </c>
      <c r="D196" s="41"/>
      <c r="E196" s="6" t="s">
        <v>323</v>
      </c>
      <c r="F196" s="44">
        <f t="shared" ref="F196:K196" si="28">SUM(F197)</f>
        <v>18</v>
      </c>
      <c r="G196" s="27">
        <f t="shared" si="28"/>
        <v>0</v>
      </c>
      <c r="H196" s="65">
        <f t="shared" si="28"/>
        <v>0</v>
      </c>
      <c r="I196" s="27">
        <f t="shared" si="28"/>
        <v>0</v>
      </c>
      <c r="J196" s="27">
        <f t="shared" si="28"/>
        <v>0</v>
      </c>
      <c r="K196" s="27">
        <f t="shared" si="28"/>
        <v>0</v>
      </c>
    </row>
    <row r="197" spans="2:11" x14ac:dyDescent="0.25">
      <c r="B197" s="24"/>
      <c r="C197" s="10">
        <v>636002</v>
      </c>
      <c r="D197" s="10">
        <v>41</v>
      </c>
      <c r="E197" s="3" t="s">
        <v>324</v>
      </c>
      <c r="F197" s="45">
        <v>18</v>
      </c>
      <c r="G197" s="25">
        <v>0</v>
      </c>
      <c r="H197" s="68">
        <v>0</v>
      </c>
      <c r="I197" s="25">
        <v>0</v>
      </c>
      <c r="J197" s="25">
        <v>0</v>
      </c>
      <c r="K197" s="25">
        <v>0</v>
      </c>
    </row>
    <row r="198" spans="2:11" x14ac:dyDescent="0.25">
      <c r="B198" s="24"/>
      <c r="C198" s="11">
        <v>637</v>
      </c>
      <c r="D198" s="41"/>
      <c r="E198" s="6" t="s">
        <v>111</v>
      </c>
      <c r="F198" s="44">
        <f t="shared" ref="F198:K198" si="29">SUM(F199:F208)</f>
        <v>5615.67</v>
      </c>
      <c r="G198" s="7">
        <f t="shared" si="29"/>
        <v>4525</v>
      </c>
      <c r="H198" s="44">
        <f t="shared" si="29"/>
        <v>4946.3099999999995</v>
      </c>
      <c r="I198" s="7">
        <f t="shared" si="29"/>
        <v>5670</v>
      </c>
      <c r="J198" s="7">
        <f t="shared" si="29"/>
        <v>4775</v>
      </c>
      <c r="K198" s="7">
        <f t="shared" si="29"/>
        <v>5310</v>
      </c>
    </row>
    <row r="199" spans="2:11" x14ac:dyDescent="0.25">
      <c r="B199" s="24"/>
      <c r="C199" s="10">
        <v>637001</v>
      </c>
      <c r="D199" s="10">
        <v>41</v>
      </c>
      <c r="E199" s="3" t="s">
        <v>325</v>
      </c>
      <c r="F199" s="45">
        <v>41.4</v>
      </c>
      <c r="G199" s="4">
        <v>0</v>
      </c>
      <c r="H199" s="45">
        <v>150</v>
      </c>
      <c r="I199" s="4">
        <v>100</v>
      </c>
      <c r="J199" s="4">
        <v>0</v>
      </c>
      <c r="K199" s="4">
        <v>0</v>
      </c>
    </row>
    <row r="200" spans="2:11" x14ac:dyDescent="0.25">
      <c r="B200" s="24"/>
      <c r="C200" s="10">
        <v>637004</v>
      </c>
      <c r="D200" s="10">
        <v>41</v>
      </c>
      <c r="E200" s="3" t="s">
        <v>170</v>
      </c>
      <c r="F200" s="45">
        <v>2308.94</v>
      </c>
      <c r="G200" s="4">
        <v>2000</v>
      </c>
      <c r="H200" s="45">
        <v>1028.1600000000001</v>
      </c>
      <c r="I200" s="4">
        <v>1500</v>
      </c>
      <c r="J200" s="4">
        <v>2100</v>
      </c>
      <c r="K200" s="4">
        <v>2100</v>
      </c>
    </row>
    <row r="201" spans="2:11" x14ac:dyDescent="0.25">
      <c r="B201" s="24"/>
      <c r="C201" s="10">
        <v>637004</v>
      </c>
      <c r="D201" s="10">
        <v>41</v>
      </c>
      <c r="E201" s="3" t="s">
        <v>358</v>
      </c>
      <c r="F201" s="45">
        <v>0</v>
      </c>
      <c r="G201" s="4">
        <v>0</v>
      </c>
      <c r="H201" s="45">
        <v>134.84</v>
      </c>
      <c r="I201" s="4">
        <v>150</v>
      </c>
      <c r="J201" s="4">
        <v>100</v>
      </c>
      <c r="K201" s="4">
        <v>100</v>
      </c>
    </row>
    <row r="202" spans="2:11" x14ac:dyDescent="0.25">
      <c r="B202" s="24"/>
      <c r="C202" s="10">
        <v>637006</v>
      </c>
      <c r="D202" s="10">
        <v>41</v>
      </c>
      <c r="E202" s="3" t="s">
        <v>359</v>
      </c>
      <c r="F202" s="45">
        <v>0</v>
      </c>
      <c r="G202" s="4">
        <v>0</v>
      </c>
      <c r="H202" s="45">
        <v>20</v>
      </c>
      <c r="I202" s="4">
        <v>0</v>
      </c>
      <c r="J202" s="4">
        <v>0</v>
      </c>
      <c r="K202" s="4">
        <v>0</v>
      </c>
    </row>
    <row r="203" spans="2:11" x14ac:dyDescent="0.25">
      <c r="B203" s="24"/>
      <c r="C203" s="10">
        <v>637007</v>
      </c>
      <c r="D203" s="10">
        <v>41</v>
      </c>
      <c r="E203" s="3" t="s">
        <v>83</v>
      </c>
      <c r="F203" s="45">
        <v>0</v>
      </c>
      <c r="G203" s="4">
        <v>0</v>
      </c>
      <c r="H203" s="45">
        <v>9.98</v>
      </c>
      <c r="I203" s="4">
        <v>0</v>
      </c>
      <c r="J203" s="4">
        <v>0</v>
      </c>
      <c r="K203" s="4">
        <v>0</v>
      </c>
    </row>
    <row r="204" spans="2:11" x14ac:dyDescent="0.25">
      <c r="B204" s="24"/>
      <c r="C204" s="10">
        <v>637012</v>
      </c>
      <c r="D204" s="10">
        <v>41</v>
      </c>
      <c r="E204" s="3" t="s">
        <v>326</v>
      </c>
      <c r="F204" s="45">
        <v>206.85</v>
      </c>
      <c r="G204" s="4">
        <v>0</v>
      </c>
      <c r="H204" s="45">
        <v>0</v>
      </c>
      <c r="I204" s="4">
        <v>0</v>
      </c>
      <c r="J204" s="4">
        <v>0</v>
      </c>
      <c r="K204" s="4">
        <v>0</v>
      </c>
    </row>
    <row r="205" spans="2:11" x14ac:dyDescent="0.25">
      <c r="B205" s="24"/>
      <c r="C205" s="10">
        <v>637014</v>
      </c>
      <c r="D205" s="10">
        <v>41</v>
      </c>
      <c r="E205" s="3" t="s">
        <v>171</v>
      </c>
      <c r="F205" s="45">
        <v>0</v>
      </c>
      <c r="G205" s="4">
        <v>0</v>
      </c>
      <c r="H205" s="45">
        <v>0</v>
      </c>
      <c r="I205" s="4">
        <v>350</v>
      </c>
      <c r="J205" s="4">
        <v>0</v>
      </c>
      <c r="K205" s="4">
        <v>540</v>
      </c>
    </row>
    <row r="206" spans="2:11" x14ac:dyDescent="0.25">
      <c r="B206" s="24"/>
      <c r="C206" s="10">
        <v>637015</v>
      </c>
      <c r="D206" s="10">
        <v>41</v>
      </c>
      <c r="E206" s="3" t="s">
        <v>172</v>
      </c>
      <c r="F206" s="45">
        <v>22.75</v>
      </c>
      <c r="G206" s="4">
        <v>25</v>
      </c>
      <c r="H206" s="45">
        <v>13</v>
      </c>
      <c r="I206" s="4">
        <v>20</v>
      </c>
      <c r="J206" s="4">
        <v>25</v>
      </c>
      <c r="K206" s="4">
        <v>20</v>
      </c>
    </row>
    <row r="207" spans="2:11" x14ac:dyDescent="0.25">
      <c r="B207" s="24"/>
      <c r="C207" s="10">
        <v>637023</v>
      </c>
      <c r="D207" s="10">
        <v>41</v>
      </c>
      <c r="E207" s="3" t="s">
        <v>360</v>
      </c>
      <c r="F207" s="45">
        <v>0</v>
      </c>
      <c r="G207" s="4">
        <v>0</v>
      </c>
      <c r="H207" s="45">
        <v>60</v>
      </c>
      <c r="I207" s="4">
        <v>50</v>
      </c>
      <c r="J207" s="4">
        <v>50</v>
      </c>
      <c r="K207" s="4">
        <v>50</v>
      </c>
    </row>
    <row r="208" spans="2:11" x14ac:dyDescent="0.25">
      <c r="B208" s="24"/>
      <c r="C208" s="10">
        <v>637027</v>
      </c>
      <c r="D208" s="10">
        <v>41</v>
      </c>
      <c r="E208" s="3" t="s">
        <v>173</v>
      </c>
      <c r="F208" s="45">
        <v>3035.73</v>
      </c>
      <c r="G208" s="4">
        <v>2500</v>
      </c>
      <c r="H208" s="45">
        <v>3530.33</v>
      </c>
      <c r="I208" s="4">
        <v>3500</v>
      </c>
      <c r="J208" s="4">
        <v>2500</v>
      </c>
      <c r="K208" s="4">
        <v>2500</v>
      </c>
    </row>
    <row r="209" spans="2:11" x14ac:dyDescent="0.25">
      <c r="B209" s="24"/>
      <c r="C209" s="41">
        <v>642</v>
      </c>
      <c r="D209" s="41"/>
      <c r="E209" s="6" t="s">
        <v>198</v>
      </c>
      <c r="F209" s="44">
        <f t="shared" ref="F209:K209" si="30">SUM(F210)</f>
        <v>583.91999999999996</v>
      </c>
      <c r="G209" s="7">
        <f t="shared" si="30"/>
        <v>0</v>
      </c>
      <c r="H209" s="44">
        <f t="shared" si="30"/>
        <v>0</v>
      </c>
      <c r="I209" s="7">
        <f t="shared" si="30"/>
        <v>0</v>
      </c>
      <c r="J209" s="7">
        <f t="shared" si="30"/>
        <v>0</v>
      </c>
      <c r="K209" s="7">
        <f t="shared" si="30"/>
        <v>0</v>
      </c>
    </row>
    <row r="210" spans="2:11" x14ac:dyDescent="0.25">
      <c r="B210" s="24"/>
      <c r="C210" s="3">
        <v>642012</v>
      </c>
      <c r="D210" s="3">
        <v>41</v>
      </c>
      <c r="E210" s="3" t="s">
        <v>351</v>
      </c>
      <c r="F210" s="45">
        <v>583.91999999999996</v>
      </c>
      <c r="G210" s="4">
        <v>0</v>
      </c>
      <c r="H210" s="45">
        <v>0</v>
      </c>
      <c r="I210" s="4">
        <v>0</v>
      </c>
      <c r="J210" s="4">
        <v>0</v>
      </c>
      <c r="K210" s="4">
        <v>0</v>
      </c>
    </row>
    <row r="211" spans="2:11" ht="22.5" customHeight="1" x14ac:dyDescent="0.25">
      <c r="B211" s="28" t="s">
        <v>174</v>
      </c>
      <c r="C211" s="5"/>
      <c r="D211" s="5"/>
      <c r="E211" s="6" t="s">
        <v>175</v>
      </c>
      <c r="F211" s="44">
        <f t="shared" ref="F211:K212" si="31">SUM(F212)</f>
        <v>157.08000000000001</v>
      </c>
      <c r="G211" s="17">
        <f t="shared" si="31"/>
        <v>100</v>
      </c>
      <c r="H211" s="49">
        <f t="shared" si="31"/>
        <v>0</v>
      </c>
      <c r="I211" s="17">
        <f t="shared" si="31"/>
        <v>100</v>
      </c>
      <c r="J211" s="17">
        <f t="shared" si="31"/>
        <v>120</v>
      </c>
      <c r="K211" s="17">
        <f t="shared" si="31"/>
        <v>150</v>
      </c>
    </row>
    <row r="212" spans="2:11" x14ac:dyDescent="0.25">
      <c r="B212" s="29"/>
      <c r="C212" s="5">
        <v>635</v>
      </c>
      <c r="D212" s="5"/>
      <c r="E212" s="6" t="s">
        <v>135</v>
      </c>
      <c r="F212" s="44">
        <f t="shared" si="31"/>
        <v>157.08000000000001</v>
      </c>
      <c r="G212" s="17">
        <f t="shared" si="31"/>
        <v>100</v>
      </c>
      <c r="H212" s="49">
        <f t="shared" si="31"/>
        <v>0</v>
      </c>
      <c r="I212" s="17">
        <f t="shared" si="31"/>
        <v>100</v>
      </c>
      <c r="J212" s="17">
        <f t="shared" si="31"/>
        <v>120</v>
      </c>
      <c r="K212" s="17">
        <f t="shared" si="31"/>
        <v>150</v>
      </c>
    </row>
    <row r="213" spans="2:11" x14ac:dyDescent="0.25">
      <c r="B213" s="24"/>
      <c r="C213" s="10">
        <v>635004</v>
      </c>
      <c r="D213" s="10">
        <v>41</v>
      </c>
      <c r="E213" s="3" t="s">
        <v>176</v>
      </c>
      <c r="F213" s="45">
        <v>157.08000000000001</v>
      </c>
      <c r="G213" s="32">
        <v>100</v>
      </c>
      <c r="H213" s="75">
        <v>0</v>
      </c>
      <c r="I213" s="32">
        <v>100</v>
      </c>
      <c r="J213" s="32">
        <v>120</v>
      </c>
      <c r="K213" s="18">
        <v>150</v>
      </c>
    </row>
    <row r="214" spans="2:11" ht="22.5" customHeight="1" x14ac:dyDescent="0.25">
      <c r="B214" s="28" t="s">
        <v>177</v>
      </c>
      <c r="C214" s="5"/>
      <c r="D214" s="5"/>
      <c r="E214" s="6" t="s">
        <v>178</v>
      </c>
      <c r="F214" s="44">
        <f t="shared" ref="F214:K214" si="32">SUM(F215+F221)</f>
        <v>2667.13</v>
      </c>
      <c r="G214" s="7">
        <f t="shared" si="32"/>
        <v>2112</v>
      </c>
      <c r="H214" s="44">
        <f t="shared" si="32"/>
        <v>1703.7</v>
      </c>
      <c r="I214" s="7">
        <f t="shared" si="32"/>
        <v>2210</v>
      </c>
      <c r="J214" s="7">
        <f t="shared" si="32"/>
        <v>2370</v>
      </c>
      <c r="K214" s="7">
        <f t="shared" si="32"/>
        <v>2560</v>
      </c>
    </row>
    <row r="215" spans="2:11" x14ac:dyDescent="0.25">
      <c r="B215" s="29"/>
      <c r="C215" s="5">
        <v>632</v>
      </c>
      <c r="D215" s="5"/>
      <c r="E215" s="6" t="s">
        <v>179</v>
      </c>
      <c r="F215" s="44">
        <f t="shared" ref="F215:K215" si="33">SUM(F216:F220)</f>
        <v>1490.29</v>
      </c>
      <c r="G215" s="7">
        <f t="shared" si="33"/>
        <v>1562</v>
      </c>
      <c r="H215" s="44">
        <f t="shared" si="33"/>
        <v>1114.48</v>
      </c>
      <c r="I215" s="7">
        <f t="shared" si="33"/>
        <v>1610</v>
      </c>
      <c r="J215" s="7">
        <f t="shared" si="33"/>
        <v>1720</v>
      </c>
      <c r="K215" s="7">
        <f t="shared" si="33"/>
        <v>1860</v>
      </c>
    </row>
    <row r="216" spans="2:11" x14ac:dyDescent="0.25">
      <c r="B216" s="24"/>
      <c r="C216" s="10">
        <v>632001</v>
      </c>
      <c r="D216" s="10">
        <v>41</v>
      </c>
      <c r="E216" s="3" t="s">
        <v>180</v>
      </c>
      <c r="F216" s="45">
        <v>22.94</v>
      </c>
      <c r="G216" s="25">
        <v>120</v>
      </c>
      <c r="H216" s="68">
        <v>96</v>
      </c>
      <c r="I216" s="25">
        <v>150</v>
      </c>
      <c r="J216" s="25">
        <v>150</v>
      </c>
      <c r="K216" s="25">
        <v>180</v>
      </c>
    </row>
    <row r="217" spans="2:11" x14ac:dyDescent="0.25">
      <c r="B217" s="24"/>
      <c r="C217" s="10">
        <v>632001</v>
      </c>
      <c r="D217" s="10">
        <v>41</v>
      </c>
      <c r="E217" s="3" t="s">
        <v>361</v>
      </c>
      <c r="F217" s="45">
        <v>110</v>
      </c>
      <c r="G217" s="25">
        <v>0</v>
      </c>
      <c r="H217" s="68">
        <v>0</v>
      </c>
      <c r="I217" s="25">
        <v>0</v>
      </c>
      <c r="J217" s="25">
        <v>0</v>
      </c>
      <c r="K217" s="25">
        <v>0</v>
      </c>
    </row>
    <row r="218" spans="2:11" x14ac:dyDescent="0.25">
      <c r="B218" s="24"/>
      <c r="C218" s="10">
        <v>632001</v>
      </c>
      <c r="D218" s="10">
        <v>41</v>
      </c>
      <c r="E218" s="3" t="s">
        <v>181</v>
      </c>
      <c r="F218" s="45">
        <v>1276</v>
      </c>
      <c r="G218" s="25">
        <v>1400</v>
      </c>
      <c r="H218" s="68">
        <v>968</v>
      </c>
      <c r="I218" s="25">
        <v>1400</v>
      </c>
      <c r="J218" s="25">
        <v>1500</v>
      </c>
      <c r="K218" s="25">
        <v>1600</v>
      </c>
    </row>
    <row r="219" spans="2:11" x14ac:dyDescent="0.25">
      <c r="B219" s="24"/>
      <c r="C219" s="10">
        <v>632001</v>
      </c>
      <c r="D219" s="10">
        <v>41</v>
      </c>
      <c r="E219" s="3" t="s">
        <v>182</v>
      </c>
      <c r="F219" s="45">
        <v>42</v>
      </c>
      <c r="G219" s="25">
        <v>42</v>
      </c>
      <c r="H219" s="68">
        <v>40</v>
      </c>
      <c r="I219" s="25">
        <v>40</v>
      </c>
      <c r="J219" s="25">
        <v>45</v>
      </c>
      <c r="K219" s="25">
        <v>50</v>
      </c>
    </row>
    <row r="220" spans="2:11" x14ac:dyDescent="0.25">
      <c r="B220" s="24"/>
      <c r="C220" s="10">
        <v>632001</v>
      </c>
      <c r="D220" s="10">
        <v>41</v>
      </c>
      <c r="E220" s="3" t="s">
        <v>327</v>
      </c>
      <c r="F220" s="45">
        <v>39.35</v>
      </c>
      <c r="G220" s="25">
        <v>0</v>
      </c>
      <c r="H220" s="68">
        <v>10.48</v>
      </c>
      <c r="I220" s="25">
        <v>20</v>
      </c>
      <c r="J220" s="25">
        <v>25</v>
      </c>
      <c r="K220" s="25">
        <v>30</v>
      </c>
    </row>
    <row r="221" spans="2:11" x14ac:dyDescent="0.25">
      <c r="B221" s="24"/>
      <c r="C221" s="5">
        <v>635</v>
      </c>
      <c r="D221" s="5"/>
      <c r="E221" s="6" t="s">
        <v>135</v>
      </c>
      <c r="F221" s="44">
        <f t="shared" ref="F221:K221" si="34">SUM(F222)</f>
        <v>1176.8399999999999</v>
      </c>
      <c r="G221" s="27">
        <f t="shared" si="34"/>
        <v>550</v>
      </c>
      <c r="H221" s="65">
        <f t="shared" si="34"/>
        <v>589.22</v>
      </c>
      <c r="I221" s="27">
        <f t="shared" si="34"/>
        <v>600</v>
      </c>
      <c r="J221" s="27">
        <f t="shared" si="34"/>
        <v>650</v>
      </c>
      <c r="K221" s="27">
        <f t="shared" si="34"/>
        <v>700</v>
      </c>
    </row>
    <row r="222" spans="2:11" x14ac:dyDescent="0.25">
      <c r="B222" s="24"/>
      <c r="C222" s="10">
        <v>635006</v>
      </c>
      <c r="D222" s="10">
        <v>41</v>
      </c>
      <c r="E222" s="3" t="s">
        <v>183</v>
      </c>
      <c r="F222" s="45">
        <v>1176.8399999999999</v>
      </c>
      <c r="G222" s="25">
        <v>550</v>
      </c>
      <c r="H222" s="68">
        <v>589.22</v>
      </c>
      <c r="I222" s="25">
        <v>600</v>
      </c>
      <c r="J222" s="25">
        <v>650</v>
      </c>
      <c r="K222" s="25">
        <v>700</v>
      </c>
    </row>
    <row r="223" spans="2:11" ht="22.5" customHeight="1" x14ac:dyDescent="0.25">
      <c r="B223" s="28" t="s">
        <v>184</v>
      </c>
      <c r="C223" s="5"/>
      <c r="D223" s="5"/>
      <c r="E223" s="6" t="s">
        <v>185</v>
      </c>
      <c r="F223" s="44">
        <v>0</v>
      </c>
      <c r="G223" s="17">
        <f>SUM(G224+G226)</f>
        <v>0</v>
      </c>
      <c r="H223" s="49">
        <f>SUM(H224+H226)</f>
        <v>0</v>
      </c>
      <c r="I223" s="17">
        <f>SUM(I224+I226)</f>
        <v>250</v>
      </c>
      <c r="J223" s="17">
        <f>SUM(J224+J226)</f>
        <v>250</v>
      </c>
      <c r="K223" s="17">
        <f>SUM(K224+K226)</f>
        <v>250</v>
      </c>
    </row>
    <row r="224" spans="2:11" x14ac:dyDescent="0.25">
      <c r="B224" s="29"/>
      <c r="C224" s="5">
        <v>633</v>
      </c>
      <c r="D224" s="5"/>
      <c r="E224" s="6" t="s">
        <v>139</v>
      </c>
      <c r="F224" s="44">
        <v>0</v>
      </c>
      <c r="G224" s="17">
        <f>SUM(G225)</f>
        <v>0</v>
      </c>
      <c r="H224" s="49">
        <f>SUM(H225)</f>
        <v>0</v>
      </c>
      <c r="I224" s="17">
        <f>SUM(I225)</f>
        <v>0</v>
      </c>
      <c r="J224" s="17">
        <f>SUM(J225)</f>
        <v>0</v>
      </c>
      <c r="K224" s="17">
        <f>SUM(K225)</f>
        <v>0</v>
      </c>
    </row>
    <row r="225" spans="2:11" x14ac:dyDescent="0.25">
      <c r="B225" s="24"/>
      <c r="C225" s="10">
        <v>633009</v>
      </c>
      <c r="D225" s="10">
        <v>41</v>
      </c>
      <c r="E225" s="3" t="s">
        <v>186</v>
      </c>
      <c r="F225" s="45">
        <v>0</v>
      </c>
      <c r="G225" s="32">
        <v>0</v>
      </c>
      <c r="H225" s="75">
        <v>0</v>
      </c>
      <c r="I225" s="32">
        <v>0</v>
      </c>
      <c r="J225" s="32">
        <v>0</v>
      </c>
      <c r="K225" s="32">
        <v>0</v>
      </c>
    </row>
    <row r="226" spans="2:11" x14ac:dyDescent="0.25">
      <c r="B226" s="24"/>
      <c r="C226" s="11">
        <v>637</v>
      </c>
      <c r="D226" s="41"/>
      <c r="E226" s="6" t="s">
        <v>111</v>
      </c>
      <c r="F226" s="44">
        <v>0</v>
      </c>
      <c r="G226" s="35">
        <f>SUM(G227)</f>
        <v>0</v>
      </c>
      <c r="H226" s="76">
        <f>SUM(H227)</f>
        <v>0</v>
      </c>
      <c r="I226" s="35">
        <f>SUM(I227)</f>
        <v>250</v>
      </c>
      <c r="J226" s="35">
        <f>SUM(J227)</f>
        <v>250</v>
      </c>
      <c r="K226" s="35">
        <f>SUM(K227)</f>
        <v>250</v>
      </c>
    </row>
    <row r="227" spans="2:11" x14ac:dyDescent="0.25">
      <c r="B227" s="24"/>
      <c r="C227" s="10">
        <v>637027</v>
      </c>
      <c r="D227" s="10">
        <v>41</v>
      </c>
      <c r="E227" s="3" t="s">
        <v>187</v>
      </c>
      <c r="F227" s="45">
        <v>0</v>
      </c>
      <c r="G227" s="18">
        <v>0</v>
      </c>
      <c r="H227" s="50">
        <v>0</v>
      </c>
      <c r="I227" s="18">
        <v>250</v>
      </c>
      <c r="J227" s="32">
        <v>250</v>
      </c>
      <c r="K227" s="32">
        <v>250</v>
      </c>
    </row>
    <row r="228" spans="2:11" ht="22.5" customHeight="1" x14ac:dyDescent="0.25">
      <c r="B228" s="28" t="s">
        <v>188</v>
      </c>
      <c r="C228" s="5"/>
      <c r="D228" s="5"/>
      <c r="E228" s="6" t="s">
        <v>189</v>
      </c>
      <c r="F228" s="44">
        <f t="shared" ref="F228:K228" si="35">SUM(F229+F232+F236+F238+F240+F245)</f>
        <v>5129.8999999999996</v>
      </c>
      <c r="G228" s="7">
        <f t="shared" si="35"/>
        <v>3950</v>
      </c>
      <c r="H228" s="44">
        <f t="shared" si="35"/>
        <v>2922.3199999999997</v>
      </c>
      <c r="I228" s="7">
        <f t="shared" si="35"/>
        <v>3920</v>
      </c>
      <c r="J228" s="7">
        <f t="shared" si="35"/>
        <v>4140</v>
      </c>
      <c r="K228" s="7">
        <f t="shared" si="35"/>
        <v>4030</v>
      </c>
    </row>
    <row r="229" spans="2:11" x14ac:dyDescent="0.25">
      <c r="B229" s="23"/>
      <c r="C229" s="5">
        <v>632</v>
      </c>
      <c r="D229" s="5"/>
      <c r="E229" s="6" t="s">
        <v>190</v>
      </c>
      <c r="F229" s="44">
        <f t="shared" ref="F229:K229" si="36">SUM(F230:F231)</f>
        <v>195.02</v>
      </c>
      <c r="G229" s="7">
        <f t="shared" si="36"/>
        <v>250</v>
      </c>
      <c r="H229" s="44">
        <f t="shared" si="36"/>
        <v>129.94999999999999</v>
      </c>
      <c r="I229" s="7">
        <f t="shared" si="36"/>
        <v>220</v>
      </c>
      <c r="J229" s="7">
        <f t="shared" si="36"/>
        <v>300</v>
      </c>
      <c r="K229" s="7">
        <f t="shared" si="36"/>
        <v>350</v>
      </c>
    </row>
    <row r="230" spans="2:11" x14ac:dyDescent="0.25">
      <c r="B230" s="24"/>
      <c r="C230" s="10">
        <v>632001</v>
      </c>
      <c r="D230" s="10">
        <v>41</v>
      </c>
      <c r="E230" s="3" t="s">
        <v>191</v>
      </c>
      <c r="F230" s="45">
        <v>142.75</v>
      </c>
      <c r="G230" s="25">
        <v>150</v>
      </c>
      <c r="H230" s="68">
        <v>112</v>
      </c>
      <c r="I230" s="25">
        <v>170</v>
      </c>
      <c r="J230" s="25">
        <v>180</v>
      </c>
      <c r="K230" s="25">
        <v>210</v>
      </c>
    </row>
    <row r="231" spans="2:11" x14ac:dyDescent="0.25">
      <c r="B231" s="24"/>
      <c r="C231" s="10">
        <v>632002</v>
      </c>
      <c r="D231" s="10">
        <v>41</v>
      </c>
      <c r="E231" s="3" t="s">
        <v>192</v>
      </c>
      <c r="F231" s="45">
        <v>52.27</v>
      </c>
      <c r="G231" s="25">
        <v>100</v>
      </c>
      <c r="H231" s="68">
        <v>17.95</v>
      </c>
      <c r="I231" s="25">
        <v>50</v>
      </c>
      <c r="J231" s="25">
        <v>120</v>
      </c>
      <c r="K231" s="25">
        <v>140</v>
      </c>
    </row>
    <row r="232" spans="2:11" x14ac:dyDescent="0.25">
      <c r="B232" s="24"/>
      <c r="C232" s="11">
        <v>633</v>
      </c>
      <c r="D232" s="41"/>
      <c r="E232" s="6" t="s">
        <v>139</v>
      </c>
      <c r="F232" s="44">
        <f t="shared" ref="F232:K232" si="37">SUM(F233:F235)</f>
        <v>383.11999999999995</v>
      </c>
      <c r="G232" s="27">
        <f t="shared" si="37"/>
        <v>200</v>
      </c>
      <c r="H232" s="65">
        <f t="shared" si="37"/>
        <v>73.17</v>
      </c>
      <c r="I232" s="27">
        <f t="shared" si="37"/>
        <v>200</v>
      </c>
      <c r="J232" s="27">
        <f t="shared" si="37"/>
        <v>220</v>
      </c>
      <c r="K232" s="27">
        <f t="shared" si="37"/>
        <v>240</v>
      </c>
    </row>
    <row r="233" spans="2:11" x14ac:dyDescent="0.25">
      <c r="B233" s="24"/>
      <c r="C233" s="10">
        <v>633002</v>
      </c>
      <c r="D233" s="10">
        <v>41</v>
      </c>
      <c r="E233" s="3" t="s">
        <v>328</v>
      </c>
      <c r="F233" s="45">
        <v>45.99</v>
      </c>
      <c r="G233" s="25">
        <v>0</v>
      </c>
      <c r="H233" s="68">
        <v>0</v>
      </c>
      <c r="I233" s="25">
        <v>0</v>
      </c>
      <c r="J233" s="25">
        <v>0</v>
      </c>
      <c r="K233" s="25">
        <v>0</v>
      </c>
    </row>
    <row r="234" spans="2:11" x14ac:dyDescent="0.25">
      <c r="B234" s="24"/>
      <c r="C234" s="10">
        <v>633006</v>
      </c>
      <c r="D234" s="10">
        <v>41</v>
      </c>
      <c r="E234" s="3" t="s">
        <v>193</v>
      </c>
      <c r="F234" s="45">
        <v>253.17</v>
      </c>
      <c r="G234" s="4">
        <v>200</v>
      </c>
      <c r="H234" s="45">
        <v>73.17</v>
      </c>
      <c r="I234" s="4">
        <v>200</v>
      </c>
      <c r="J234" s="25">
        <v>220</v>
      </c>
      <c r="K234" s="25">
        <v>240</v>
      </c>
    </row>
    <row r="235" spans="2:11" x14ac:dyDescent="0.25">
      <c r="B235" s="24"/>
      <c r="C235" s="10">
        <v>633011</v>
      </c>
      <c r="D235" s="10">
        <v>41</v>
      </c>
      <c r="E235" s="3" t="s">
        <v>329</v>
      </c>
      <c r="F235" s="45">
        <v>83.96</v>
      </c>
      <c r="G235" s="4">
        <v>0</v>
      </c>
      <c r="H235" s="45">
        <v>0</v>
      </c>
      <c r="I235" s="4">
        <v>0</v>
      </c>
      <c r="J235" s="25">
        <v>0</v>
      </c>
      <c r="K235" s="25">
        <v>0</v>
      </c>
    </row>
    <row r="236" spans="2:11" x14ac:dyDescent="0.25">
      <c r="B236" s="24"/>
      <c r="C236" s="5">
        <v>635</v>
      </c>
      <c r="D236" s="5"/>
      <c r="E236" s="6" t="s">
        <v>135</v>
      </c>
      <c r="F236" s="44">
        <f t="shared" ref="F236:K236" si="38">SUM(F237)</f>
        <v>0</v>
      </c>
      <c r="G236" s="7">
        <f t="shared" si="38"/>
        <v>300</v>
      </c>
      <c r="H236" s="44">
        <f t="shared" si="38"/>
        <v>25.31</v>
      </c>
      <c r="I236" s="7">
        <f t="shared" si="38"/>
        <v>300</v>
      </c>
      <c r="J236" s="27">
        <f t="shared" si="38"/>
        <v>300</v>
      </c>
      <c r="K236" s="27">
        <f t="shared" si="38"/>
        <v>350</v>
      </c>
    </row>
    <row r="237" spans="2:11" x14ac:dyDescent="0.25">
      <c r="B237" s="24"/>
      <c r="C237" s="10">
        <v>635006</v>
      </c>
      <c r="D237" s="10">
        <v>41</v>
      </c>
      <c r="E237" s="3" t="s">
        <v>194</v>
      </c>
      <c r="F237" s="45">
        <v>0</v>
      </c>
      <c r="G237" s="4">
        <v>300</v>
      </c>
      <c r="H237" s="45">
        <v>25.31</v>
      </c>
      <c r="I237" s="4">
        <v>300</v>
      </c>
      <c r="J237" s="25">
        <v>300</v>
      </c>
      <c r="K237" s="25">
        <v>350</v>
      </c>
    </row>
    <row r="238" spans="2:11" x14ac:dyDescent="0.25">
      <c r="B238" s="24"/>
      <c r="C238" s="41">
        <v>636</v>
      </c>
      <c r="D238" s="41"/>
      <c r="E238" s="6" t="s">
        <v>323</v>
      </c>
      <c r="F238" s="44">
        <f t="shared" ref="F238:K238" si="39">SUM(F239)</f>
        <v>196</v>
      </c>
      <c r="G238" s="7">
        <f t="shared" si="39"/>
        <v>200</v>
      </c>
      <c r="H238" s="44">
        <f t="shared" si="39"/>
        <v>136</v>
      </c>
      <c r="I238" s="7">
        <f t="shared" si="39"/>
        <v>200</v>
      </c>
      <c r="J238" s="27">
        <f t="shared" si="39"/>
        <v>220</v>
      </c>
      <c r="K238" s="27">
        <f t="shared" si="39"/>
        <v>240</v>
      </c>
    </row>
    <row r="239" spans="2:11" x14ac:dyDescent="0.25">
      <c r="B239" s="24"/>
      <c r="C239" s="10">
        <v>636001</v>
      </c>
      <c r="D239" s="10">
        <v>41</v>
      </c>
      <c r="E239" s="3" t="s">
        <v>195</v>
      </c>
      <c r="F239" s="45">
        <v>196</v>
      </c>
      <c r="G239" s="4">
        <v>200</v>
      </c>
      <c r="H239" s="45">
        <v>136</v>
      </c>
      <c r="I239" s="4">
        <v>200</v>
      </c>
      <c r="J239" s="25">
        <v>220</v>
      </c>
      <c r="K239" s="25">
        <v>240</v>
      </c>
    </row>
    <row r="240" spans="2:11" x14ac:dyDescent="0.25">
      <c r="B240" s="24"/>
      <c r="C240" s="11">
        <v>637</v>
      </c>
      <c r="D240" s="41"/>
      <c r="E240" s="6" t="s">
        <v>111</v>
      </c>
      <c r="F240" s="44">
        <f t="shared" ref="F240:K240" si="40">SUM(F241:F244)</f>
        <v>2555.7600000000002</v>
      </c>
      <c r="G240" s="7">
        <f t="shared" si="40"/>
        <v>1200</v>
      </c>
      <c r="H240" s="44">
        <f t="shared" si="40"/>
        <v>757.89</v>
      </c>
      <c r="I240" s="7">
        <f t="shared" si="40"/>
        <v>500</v>
      </c>
      <c r="J240" s="27">
        <f t="shared" si="40"/>
        <v>600</v>
      </c>
      <c r="K240" s="27">
        <f t="shared" si="40"/>
        <v>650</v>
      </c>
    </row>
    <row r="241" spans="2:11" x14ac:dyDescent="0.25">
      <c r="B241" s="24"/>
      <c r="C241" s="10">
        <v>637002</v>
      </c>
      <c r="D241" s="10">
        <v>41</v>
      </c>
      <c r="E241" s="3" t="s">
        <v>196</v>
      </c>
      <c r="F241" s="45">
        <v>0</v>
      </c>
      <c r="G241" s="4">
        <v>200</v>
      </c>
      <c r="H241" s="45">
        <v>662.06</v>
      </c>
      <c r="I241" s="4">
        <v>500</v>
      </c>
      <c r="J241" s="25">
        <v>600</v>
      </c>
      <c r="K241" s="25">
        <v>650</v>
      </c>
    </row>
    <row r="242" spans="2:11" x14ac:dyDescent="0.25">
      <c r="B242" s="24"/>
      <c r="C242" s="10">
        <v>637004</v>
      </c>
      <c r="D242" s="10">
        <v>41</v>
      </c>
      <c r="E242" s="3" t="s">
        <v>197</v>
      </c>
      <c r="F242" s="45">
        <v>1805.76</v>
      </c>
      <c r="G242" s="4">
        <v>1000</v>
      </c>
      <c r="H242" s="45">
        <v>50</v>
      </c>
      <c r="I242" s="4">
        <v>0</v>
      </c>
      <c r="J242" s="25">
        <v>0</v>
      </c>
      <c r="K242" s="25">
        <v>0</v>
      </c>
    </row>
    <row r="243" spans="2:11" x14ac:dyDescent="0.25">
      <c r="B243" s="24"/>
      <c r="C243" s="10">
        <v>637005</v>
      </c>
      <c r="D243" s="10">
        <v>41</v>
      </c>
      <c r="E243" s="3" t="s">
        <v>330</v>
      </c>
      <c r="F243" s="45">
        <v>750</v>
      </c>
      <c r="G243" s="4">
        <v>0</v>
      </c>
      <c r="H243" s="45">
        <v>0</v>
      </c>
      <c r="I243" s="4">
        <v>0</v>
      </c>
      <c r="J243" s="25">
        <v>0</v>
      </c>
      <c r="K243" s="25">
        <v>0</v>
      </c>
    </row>
    <row r="244" spans="2:11" x14ac:dyDescent="0.25">
      <c r="B244" s="24"/>
      <c r="C244" s="10">
        <v>637007</v>
      </c>
      <c r="D244" s="10">
        <v>41</v>
      </c>
      <c r="E244" s="3" t="s">
        <v>362</v>
      </c>
      <c r="F244" s="45">
        <v>0</v>
      </c>
      <c r="G244" s="4">
        <v>0</v>
      </c>
      <c r="H244" s="45">
        <v>45.83</v>
      </c>
      <c r="I244" s="4">
        <v>0</v>
      </c>
      <c r="J244" s="25">
        <v>0</v>
      </c>
      <c r="K244" s="25">
        <v>0</v>
      </c>
    </row>
    <row r="245" spans="2:11" x14ac:dyDescent="0.25">
      <c r="B245" s="24"/>
      <c r="C245" s="11">
        <v>642</v>
      </c>
      <c r="D245" s="41"/>
      <c r="E245" s="6" t="s">
        <v>198</v>
      </c>
      <c r="F245" s="44">
        <f t="shared" ref="F245:K245" si="41">SUM(F246)</f>
        <v>1800</v>
      </c>
      <c r="G245" s="7">
        <f t="shared" si="41"/>
        <v>1800</v>
      </c>
      <c r="H245" s="44">
        <f t="shared" si="41"/>
        <v>1800</v>
      </c>
      <c r="I245" s="7">
        <f t="shared" si="41"/>
        <v>2500</v>
      </c>
      <c r="J245" s="27">
        <f t="shared" si="41"/>
        <v>2500</v>
      </c>
      <c r="K245" s="27">
        <f t="shared" si="41"/>
        <v>2200</v>
      </c>
    </row>
    <row r="246" spans="2:11" x14ac:dyDescent="0.25">
      <c r="B246" s="24"/>
      <c r="C246" s="10">
        <v>642001</v>
      </c>
      <c r="D246" s="10">
        <v>41</v>
      </c>
      <c r="E246" s="3" t="s">
        <v>199</v>
      </c>
      <c r="F246" s="45">
        <v>1800</v>
      </c>
      <c r="G246" s="4">
        <v>1800</v>
      </c>
      <c r="H246" s="45">
        <v>1800</v>
      </c>
      <c r="I246" s="4">
        <v>2500</v>
      </c>
      <c r="J246" s="25">
        <v>2500</v>
      </c>
      <c r="K246" s="25">
        <v>2200</v>
      </c>
    </row>
    <row r="247" spans="2:11" ht="22.5" customHeight="1" x14ac:dyDescent="0.25">
      <c r="B247" s="23" t="s">
        <v>200</v>
      </c>
      <c r="C247" s="5"/>
      <c r="D247" s="5"/>
      <c r="E247" s="6" t="s">
        <v>201</v>
      </c>
      <c r="F247" s="44">
        <f t="shared" ref="F247:K247" si="42">SUM(F248+F251+F256+F258+F260+F264)</f>
        <v>4912.7</v>
      </c>
      <c r="G247" s="7">
        <f t="shared" si="42"/>
        <v>7510</v>
      </c>
      <c r="H247" s="44">
        <f t="shared" si="42"/>
        <v>5477.16</v>
      </c>
      <c r="I247" s="7">
        <f t="shared" si="42"/>
        <v>6950</v>
      </c>
      <c r="J247" s="7">
        <f t="shared" si="42"/>
        <v>7350</v>
      </c>
      <c r="K247" s="7">
        <f t="shared" si="42"/>
        <v>7990</v>
      </c>
    </row>
    <row r="248" spans="2:11" x14ac:dyDescent="0.25">
      <c r="B248" s="24"/>
      <c r="C248" s="11">
        <v>632</v>
      </c>
      <c r="D248" s="41"/>
      <c r="E248" s="6" t="s">
        <v>190</v>
      </c>
      <c r="F248" s="44">
        <f t="shared" ref="F248:K248" si="43">SUM(F249:F250)</f>
        <v>3465.43</v>
      </c>
      <c r="G248" s="7">
        <f t="shared" si="43"/>
        <v>5550</v>
      </c>
      <c r="H248" s="44">
        <f t="shared" si="43"/>
        <v>3395.55</v>
      </c>
      <c r="I248" s="7">
        <f t="shared" si="43"/>
        <v>4950</v>
      </c>
      <c r="J248" s="7">
        <f t="shared" si="43"/>
        <v>5180</v>
      </c>
      <c r="K248" s="7">
        <f t="shared" si="43"/>
        <v>5710</v>
      </c>
    </row>
    <row r="249" spans="2:11" x14ac:dyDescent="0.25">
      <c r="B249" s="151" t="s">
        <v>332</v>
      </c>
      <c r="C249" s="10">
        <v>632001</v>
      </c>
      <c r="D249" s="10">
        <v>41</v>
      </c>
      <c r="E249" s="3" t="s">
        <v>191</v>
      </c>
      <c r="F249" s="45">
        <v>3296.85</v>
      </c>
      <c r="G249" s="4">
        <v>5400</v>
      </c>
      <c r="H249" s="45">
        <v>3316</v>
      </c>
      <c r="I249" s="4">
        <v>4800</v>
      </c>
      <c r="J249" s="4">
        <v>5000</v>
      </c>
      <c r="K249" s="4">
        <v>5500</v>
      </c>
    </row>
    <row r="250" spans="2:11" ht="15" customHeight="1" x14ac:dyDescent="0.25">
      <c r="B250" s="152"/>
      <c r="C250" s="10">
        <v>632002</v>
      </c>
      <c r="D250" s="10">
        <v>41</v>
      </c>
      <c r="E250" s="3" t="s">
        <v>192</v>
      </c>
      <c r="F250" s="45">
        <v>168.58</v>
      </c>
      <c r="G250" s="4">
        <v>150</v>
      </c>
      <c r="H250" s="45">
        <v>79.55</v>
      </c>
      <c r="I250" s="4">
        <v>150</v>
      </c>
      <c r="J250" s="4">
        <v>180</v>
      </c>
      <c r="K250" s="4">
        <v>210</v>
      </c>
    </row>
    <row r="251" spans="2:11" x14ac:dyDescent="0.25">
      <c r="B251" s="152"/>
      <c r="C251" s="11">
        <v>633</v>
      </c>
      <c r="D251" s="41"/>
      <c r="E251" s="6" t="s">
        <v>92</v>
      </c>
      <c r="F251" s="44">
        <f t="shared" ref="F251:K251" si="44">SUM(F252:F255)</f>
        <v>282.49</v>
      </c>
      <c r="G251" s="7">
        <f t="shared" si="44"/>
        <v>360</v>
      </c>
      <c r="H251" s="44">
        <f t="shared" si="44"/>
        <v>316.92</v>
      </c>
      <c r="I251" s="7">
        <f t="shared" si="44"/>
        <v>300</v>
      </c>
      <c r="J251" s="7">
        <f t="shared" si="44"/>
        <v>420</v>
      </c>
      <c r="K251" s="7">
        <f t="shared" si="44"/>
        <v>480</v>
      </c>
    </row>
    <row r="252" spans="2:11" x14ac:dyDescent="0.25">
      <c r="B252" s="152"/>
      <c r="C252" s="10">
        <v>633001</v>
      </c>
      <c r="D252" s="10">
        <v>41</v>
      </c>
      <c r="E252" s="3" t="s">
        <v>363</v>
      </c>
      <c r="F252" s="45">
        <v>0</v>
      </c>
      <c r="G252" s="4">
        <v>0</v>
      </c>
      <c r="H252" s="45">
        <v>147</v>
      </c>
      <c r="I252" s="4">
        <v>0</v>
      </c>
      <c r="J252" s="4">
        <v>0</v>
      </c>
      <c r="K252" s="4">
        <v>0</v>
      </c>
    </row>
    <row r="253" spans="2:11" x14ac:dyDescent="0.25">
      <c r="B253" s="152"/>
      <c r="C253" s="10">
        <v>633006</v>
      </c>
      <c r="D253" s="10">
        <v>41</v>
      </c>
      <c r="E253" s="3" t="s">
        <v>202</v>
      </c>
      <c r="F253" s="45">
        <v>37.24</v>
      </c>
      <c r="G253" s="4">
        <v>100</v>
      </c>
      <c r="H253" s="45">
        <v>51.46</v>
      </c>
      <c r="I253" s="4">
        <v>100</v>
      </c>
      <c r="J253" s="4">
        <v>150</v>
      </c>
      <c r="K253" s="4">
        <v>200</v>
      </c>
    </row>
    <row r="254" spans="2:11" x14ac:dyDescent="0.25">
      <c r="B254" s="152"/>
      <c r="C254" s="10">
        <v>633011</v>
      </c>
      <c r="D254" s="10">
        <v>41</v>
      </c>
      <c r="E254" s="3" t="s">
        <v>329</v>
      </c>
      <c r="F254" s="45">
        <v>20.48</v>
      </c>
      <c r="G254" s="4">
        <v>0</v>
      </c>
      <c r="H254" s="45">
        <v>0</v>
      </c>
      <c r="I254" s="4">
        <v>0</v>
      </c>
      <c r="J254" s="4">
        <v>0</v>
      </c>
      <c r="K254" s="4">
        <v>0</v>
      </c>
    </row>
    <row r="255" spans="2:11" x14ac:dyDescent="0.25">
      <c r="B255" s="152"/>
      <c r="C255" s="10">
        <v>633016</v>
      </c>
      <c r="D255" s="10">
        <v>41</v>
      </c>
      <c r="E255" s="3" t="s">
        <v>203</v>
      </c>
      <c r="F255" s="45">
        <v>224.77</v>
      </c>
      <c r="G255" s="4">
        <v>260</v>
      </c>
      <c r="H255" s="45">
        <v>118.46</v>
      </c>
      <c r="I255" s="4">
        <v>200</v>
      </c>
      <c r="J255" s="4">
        <v>270</v>
      </c>
      <c r="K255" s="4">
        <v>280</v>
      </c>
    </row>
    <row r="256" spans="2:11" x14ac:dyDescent="0.25">
      <c r="B256" s="152"/>
      <c r="C256" s="5">
        <v>634</v>
      </c>
      <c r="D256" s="5"/>
      <c r="E256" s="6" t="s">
        <v>104</v>
      </c>
      <c r="F256" s="44">
        <f t="shared" ref="F256:K256" si="45">SUM(F257)</f>
        <v>94.08</v>
      </c>
      <c r="G256" s="7">
        <f t="shared" si="45"/>
        <v>0</v>
      </c>
      <c r="H256" s="44">
        <f t="shared" si="45"/>
        <v>0</v>
      </c>
      <c r="I256" s="7">
        <f t="shared" si="45"/>
        <v>0</v>
      </c>
      <c r="J256" s="7">
        <f t="shared" si="45"/>
        <v>0</v>
      </c>
      <c r="K256" s="7">
        <f t="shared" si="45"/>
        <v>0</v>
      </c>
    </row>
    <row r="257" spans="2:11" x14ac:dyDescent="0.25">
      <c r="B257" s="152"/>
      <c r="C257" s="10">
        <v>634004</v>
      </c>
      <c r="D257" s="10">
        <v>41</v>
      </c>
      <c r="E257" s="3" t="s">
        <v>331</v>
      </c>
      <c r="F257" s="45">
        <v>94.08</v>
      </c>
      <c r="G257" s="4">
        <v>0</v>
      </c>
      <c r="H257" s="45">
        <v>0</v>
      </c>
      <c r="I257" s="4">
        <v>0</v>
      </c>
      <c r="J257" s="4">
        <v>0</v>
      </c>
      <c r="K257" s="4">
        <v>0</v>
      </c>
    </row>
    <row r="258" spans="2:11" x14ac:dyDescent="0.25">
      <c r="B258" s="152"/>
      <c r="C258" s="11">
        <v>635</v>
      </c>
      <c r="D258" s="41"/>
      <c r="E258" s="6" t="s">
        <v>135</v>
      </c>
      <c r="F258" s="44">
        <f t="shared" ref="F258:K258" si="46">SUM(F259)</f>
        <v>0</v>
      </c>
      <c r="G258" s="7">
        <f t="shared" si="46"/>
        <v>500</v>
      </c>
      <c r="H258" s="44">
        <f t="shared" si="46"/>
        <v>44.37</v>
      </c>
      <c r="I258" s="7">
        <f t="shared" si="46"/>
        <v>500</v>
      </c>
      <c r="J258" s="7">
        <f t="shared" si="46"/>
        <v>550</v>
      </c>
      <c r="K258" s="7">
        <f t="shared" si="46"/>
        <v>600</v>
      </c>
    </row>
    <row r="259" spans="2:11" x14ac:dyDescent="0.25">
      <c r="B259" s="152"/>
      <c r="C259" s="10">
        <v>635006</v>
      </c>
      <c r="D259" s="10">
        <v>41</v>
      </c>
      <c r="E259" s="3" t="s">
        <v>204</v>
      </c>
      <c r="F259" s="45">
        <v>0</v>
      </c>
      <c r="G259" s="4">
        <v>500</v>
      </c>
      <c r="H259" s="45">
        <v>44.37</v>
      </c>
      <c r="I259" s="4">
        <v>500</v>
      </c>
      <c r="J259" s="4">
        <v>550</v>
      </c>
      <c r="K259" s="4">
        <v>600</v>
      </c>
    </row>
    <row r="260" spans="2:11" x14ac:dyDescent="0.25">
      <c r="B260" s="152"/>
      <c r="C260" s="11">
        <v>637</v>
      </c>
      <c r="D260" s="41"/>
      <c r="E260" s="6" t="s">
        <v>111</v>
      </c>
      <c r="F260" s="44">
        <f t="shared" ref="F260:K260" si="47">SUM(F261:F263)</f>
        <v>770.7</v>
      </c>
      <c r="G260" s="7">
        <f t="shared" si="47"/>
        <v>800</v>
      </c>
      <c r="H260" s="44">
        <f t="shared" si="47"/>
        <v>970.32</v>
      </c>
      <c r="I260" s="7">
        <f t="shared" si="47"/>
        <v>900</v>
      </c>
      <c r="J260" s="7">
        <f t="shared" si="47"/>
        <v>900</v>
      </c>
      <c r="K260" s="7">
        <f t="shared" si="47"/>
        <v>900</v>
      </c>
    </row>
    <row r="261" spans="2:11" x14ac:dyDescent="0.25">
      <c r="B261" s="152"/>
      <c r="C261" s="10">
        <v>637002</v>
      </c>
      <c r="D261" s="10">
        <v>41</v>
      </c>
      <c r="E261" s="3" t="s">
        <v>415</v>
      </c>
      <c r="F261" s="45">
        <v>770.7</v>
      </c>
      <c r="G261" s="4">
        <v>800</v>
      </c>
      <c r="H261" s="45">
        <v>903.12</v>
      </c>
      <c r="I261" s="4">
        <v>900</v>
      </c>
      <c r="J261" s="4">
        <v>900</v>
      </c>
      <c r="K261" s="4">
        <v>900</v>
      </c>
    </row>
    <row r="262" spans="2:11" x14ac:dyDescent="0.25">
      <c r="B262" s="24"/>
      <c r="C262" s="10">
        <v>637004</v>
      </c>
      <c r="D262" s="10">
        <v>41</v>
      </c>
      <c r="E262" s="3" t="s">
        <v>205</v>
      </c>
      <c r="F262" s="45">
        <v>0</v>
      </c>
      <c r="G262" s="4">
        <v>0</v>
      </c>
      <c r="H262" s="45">
        <v>0</v>
      </c>
      <c r="I262" s="4">
        <v>0</v>
      </c>
      <c r="J262" s="4">
        <v>0</v>
      </c>
      <c r="K262" s="4">
        <v>0</v>
      </c>
    </row>
    <row r="263" spans="2:11" x14ac:dyDescent="0.25">
      <c r="B263" s="24"/>
      <c r="C263" s="10">
        <v>637027</v>
      </c>
      <c r="D263" s="10">
        <v>41</v>
      </c>
      <c r="E263" s="3" t="s">
        <v>364</v>
      </c>
      <c r="F263" s="45">
        <v>0</v>
      </c>
      <c r="G263" s="4">
        <v>0</v>
      </c>
      <c r="H263" s="45">
        <v>67.2</v>
      </c>
      <c r="I263" s="4">
        <v>0</v>
      </c>
      <c r="J263" s="4">
        <v>0</v>
      </c>
      <c r="K263" s="4">
        <v>0</v>
      </c>
    </row>
    <row r="264" spans="2:11" x14ac:dyDescent="0.25">
      <c r="B264" s="24"/>
      <c r="C264" s="11">
        <v>642</v>
      </c>
      <c r="D264" s="41"/>
      <c r="E264" s="6" t="s">
        <v>198</v>
      </c>
      <c r="F264" s="44">
        <f t="shared" ref="F264:K264" si="48">SUM(F265:F266)</f>
        <v>300</v>
      </c>
      <c r="G264" s="7">
        <f t="shared" si="48"/>
        <v>300</v>
      </c>
      <c r="H264" s="44">
        <f t="shared" si="48"/>
        <v>750</v>
      </c>
      <c r="I264" s="7">
        <f t="shared" si="48"/>
        <v>300</v>
      </c>
      <c r="J264" s="7">
        <f t="shared" si="48"/>
        <v>300</v>
      </c>
      <c r="K264" s="7">
        <f t="shared" si="48"/>
        <v>300</v>
      </c>
    </row>
    <row r="265" spans="2:11" x14ac:dyDescent="0.25">
      <c r="B265" s="24"/>
      <c r="C265" s="10">
        <v>642001</v>
      </c>
      <c r="D265" s="10">
        <v>41</v>
      </c>
      <c r="E265" s="3" t="s">
        <v>365</v>
      </c>
      <c r="F265" s="45">
        <v>0</v>
      </c>
      <c r="G265" s="4">
        <v>0</v>
      </c>
      <c r="H265" s="45">
        <v>450</v>
      </c>
      <c r="I265" s="4">
        <v>0</v>
      </c>
      <c r="J265" s="4">
        <v>0</v>
      </c>
      <c r="K265" s="4">
        <v>0</v>
      </c>
    </row>
    <row r="266" spans="2:11" x14ac:dyDescent="0.25">
      <c r="B266" s="24"/>
      <c r="C266" s="10">
        <v>642001</v>
      </c>
      <c r="D266" s="10">
        <v>41</v>
      </c>
      <c r="E266" s="3" t="s">
        <v>206</v>
      </c>
      <c r="F266" s="45">
        <v>300</v>
      </c>
      <c r="G266" s="4">
        <v>300</v>
      </c>
      <c r="H266" s="45">
        <v>300</v>
      </c>
      <c r="I266" s="4">
        <v>300</v>
      </c>
      <c r="J266" s="4">
        <v>300</v>
      </c>
      <c r="K266" s="4">
        <v>300</v>
      </c>
    </row>
    <row r="267" spans="2:11" ht="22.5" customHeight="1" x14ac:dyDescent="0.25">
      <c r="B267" s="28" t="s">
        <v>207</v>
      </c>
      <c r="C267" s="5"/>
      <c r="D267" s="5"/>
      <c r="E267" s="6" t="s">
        <v>208</v>
      </c>
      <c r="F267" s="44">
        <f t="shared" ref="F267:K268" si="49">SUM(F268)</f>
        <v>56.68</v>
      </c>
      <c r="G267" s="7">
        <f t="shared" si="49"/>
        <v>70</v>
      </c>
      <c r="H267" s="44">
        <f t="shared" si="49"/>
        <v>55.68</v>
      </c>
      <c r="I267" s="7">
        <f t="shared" si="49"/>
        <v>60</v>
      </c>
      <c r="J267" s="7">
        <f t="shared" si="49"/>
        <v>70</v>
      </c>
      <c r="K267" s="7">
        <f t="shared" si="49"/>
        <v>70</v>
      </c>
    </row>
    <row r="268" spans="2:11" x14ac:dyDescent="0.25">
      <c r="B268" s="29"/>
      <c r="C268" s="5">
        <v>637</v>
      </c>
      <c r="D268" s="5"/>
      <c r="E268" s="6" t="s">
        <v>111</v>
      </c>
      <c r="F268" s="44">
        <f t="shared" si="49"/>
        <v>56.68</v>
      </c>
      <c r="G268" s="7">
        <f t="shared" si="49"/>
        <v>70</v>
      </c>
      <c r="H268" s="44">
        <f t="shared" si="49"/>
        <v>55.68</v>
      </c>
      <c r="I268" s="7">
        <f t="shared" si="49"/>
        <v>60</v>
      </c>
      <c r="J268" s="7">
        <f t="shared" si="49"/>
        <v>70</v>
      </c>
      <c r="K268" s="7">
        <f t="shared" si="49"/>
        <v>70</v>
      </c>
    </row>
    <row r="269" spans="2:11" x14ac:dyDescent="0.25">
      <c r="B269" s="24"/>
      <c r="C269" s="10">
        <v>637035</v>
      </c>
      <c r="D269" s="10">
        <v>41</v>
      </c>
      <c r="E269" s="3" t="s">
        <v>209</v>
      </c>
      <c r="F269" s="45">
        <v>56.68</v>
      </c>
      <c r="G269" s="25">
        <v>70</v>
      </c>
      <c r="H269" s="68">
        <v>55.68</v>
      </c>
      <c r="I269" s="25">
        <v>60</v>
      </c>
      <c r="J269" s="25">
        <v>70</v>
      </c>
      <c r="K269" s="25">
        <v>70</v>
      </c>
    </row>
    <row r="270" spans="2:11" ht="22.5" customHeight="1" x14ac:dyDescent="0.25">
      <c r="B270" s="28" t="s">
        <v>210</v>
      </c>
      <c r="C270" s="5"/>
      <c r="D270" s="5"/>
      <c r="E270" s="6" t="s">
        <v>211</v>
      </c>
      <c r="F270" s="44">
        <f t="shared" ref="F270:K270" si="50">SUM(F271+F274+F277+F279)</f>
        <v>5704.93</v>
      </c>
      <c r="G270" s="7">
        <f t="shared" si="50"/>
        <v>4470</v>
      </c>
      <c r="H270" s="44">
        <f t="shared" si="50"/>
        <v>3677.78</v>
      </c>
      <c r="I270" s="7">
        <f t="shared" si="50"/>
        <v>4340</v>
      </c>
      <c r="J270" s="7">
        <f t="shared" si="50"/>
        <v>4600</v>
      </c>
      <c r="K270" s="7">
        <f t="shared" si="50"/>
        <v>4720</v>
      </c>
    </row>
    <row r="271" spans="2:11" x14ac:dyDescent="0.25">
      <c r="B271" s="23"/>
      <c r="C271" s="5">
        <v>632</v>
      </c>
      <c r="D271" s="5"/>
      <c r="E271" s="6" t="s">
        <v>212</v>
      </c>
      <c r="F271" s="44">
        <f t="shared" ref="F271:K271" si="51">SUM(F272:F273)</f>
        <v>158.47</v>
      </c>
      <c r="G271" s="7">
        <f t="shared" si="51"/>
        <v>170</v>
      </c>
      <c r="H271" s="44">
        <f t="shared" si="51"/>
        <v>81.38</v>
      </c>
      <c r="I271" s="7">
        <f t="shared" si="51"/>
        <v>140</v>
      </c>
      <c r="J271" s="7">
        <f t="shared" si="51"/>
        <v>180</v>
      </c>
      <c r="K271" s="7">
        <f t="shared" si="51"/>
        <v>220</v>
      </c>
    </row>
    <row r="272" spans="2:11" x14ac:dyDescent="0.25">
      <c r="B272" s="24"/>
      <c r="C272" s="10">
        <v>632001</v>
      </c>
      <c r="D272" s="10">
        <v>41</v>
      </c>
      <c r="E272" s="3" t="s">
        <v>213</v>
      </c>
      <c r="F272" s="45">
        <v>147.75</v>
      </c>
      <c r="G272" s="25">
        <v>150</v>
      </c>
      <c r="H272" s="68">
        <v>80</v>
      </c>
      <c r="I272" s="25">
        <v>120</v>
      </c>
      <c r="J272" s="25">
        <v>150</v>
      </c>
      <c r="K272" s="25">
        <v>180</v>
      </c>
    </row>
    <row r="273" spans="2:11" x14ac:dyDescent="0.25">
      <c r="B273" s="24"/>
      <c r="C273" s="10">
        <v>632002</v>
      </c>
      <c r="D273" s="10">
        <v>41</v>
      </c>
      <c r="E273" s="3" t="s">
        <v>214</v>
      </c>
      <c r="F273" s="45">
        <v>10.72</v>
      </c>
      <c r="G273" s="4">
        <v>20</v>
      </c>
      <c r="H273" s="45">
        <v>1.38</v>
      </c>
      <c r="I273" s="4">
        <v>20</v>
      </c>
      <c r="J273" s="25">
        <v>30</v>
      </c>
      <c r="K273" s="25">
        <v>40</v>
      </c>
    </row>
    <row r="274" spans="2:11" x14ac:dyDescent="0.25">
      <c r="B274" s="24"/>
      <c r="C274" s="51">
        <v>635</v>
      </c>
      <c r="D274" s="51"/>
      <c r="E274" s="6" t="s">
        <v>135</v>
      </c>
      <c r="F274" s="44">
        <f t="shared" ref="F274:K274" si="52">SUM(F275:F276)</f>
        <v>1842.46</v>
      </c>
      <c r="G274" s="7">
        <f t="shared" si="52"/>
        <v>500</v>
      </c>
      <c r="H274" s="44">
        <f t="shared" si="52"/>
        <v>96.4</v>
      </c>
      <c r="I274" s="7">
        <f t="shared" si="52"/>
        <v>600</v>
      </c>
      <c r="J274" s="27">
        <f t="shared" si="52"/>
        <v>500</v>
      </c>
      <c r="K274" s="27">
        <f t="shared" si="52"/>
        <v>550</v>
      </c>
    </row>
    <row r="275" spans="2:11" x14ac:dyDescent="0.25">
      <c r="B275" s="24"/>
      <c r="C275" s="10">
        <v>635004</v>
      </c>
      <c r="D275" s="10">
        <v>41</v>
      </c>
      <c r="E275" s="3" t="s">
        <v>333</v>
      </c>
      <c r="F275" s="45">
        <v>1842.46</v>
      </c>
      <c r="G275" s="4">
        <v>0</v>
      </c>
      <c r="H275" s="45">
        <v>0</v>
      </c>
      <c r="I275" s="4">
        <v>0</v>
      </c>
      <c r="J275" s="25">
        <v>0</v>
      </c>
      <c r="K275" s="25">
        <v>0</v>
      </c>
    </row>
    <row r="276" spans="2:11" x14ac:dyDescent="0.25">
      <c r="B276" s="24"/>
      <c r="C276" s="10">
        <v>635006</v>
      </c>
      <c r="D276" s="10">
        <v>41</v>
      </c>
      <c r="E276" s="3" t="s">
        <v>215</v>
      </c>
      <c r="F276" s="45">
        <v>0</v>
      </c>
      <c r="G276" s="4">
        <v>500</v>
      </c>
      <c r="H276" s="45">
        <v>96.4</v>
      </c>
      <c r="I276" s="4">
        <v>600</v>
      </c>
      <c r="J276" s="25">
        <v>500</v>
      </c>
      <c r="K276" s="25">
        <v>550</v>
      </c>
    </row>
    <row r="277" spans="2:11" x14ac:dyDescent="0.25">
      <c r="B277" s="24"/>
      <c r="C277" s="51">
        <v>637</v>
      </c>
      <c r="D277" s="51"/>
      <c r="E277" s="6" t="s">
        <v>111</v>
      </c>
      <c r="F277" s="44">
        <f t="shared" ref="F277:K277" si="53">SUM(F278)</f>
        <v>132.76</v>
      </c>
      <c r="G277" s="7">
        <f t="shared" si="53"/>
        <v>0</v>
      </c>
      <c r="H277" s="44">
        <f t="shared" si="53"/>
        <v>0</v>
      </c>
      <c r="I277" s="7">
        <f t="shared" si="53"/>
        <v>100</v>
      </c>
      <c r="J277" s="27">
        <f t="shared" si="53"/>
        <v>120</v>
      </c>
      <c r="K277" s="27">
        <f t="shared" si="53"/>
        <v>150</v>
      </c>
    </row>
    <row r="278" spans="2:11" x14ac:dyDescent="0.25">
      <c r="B278" s="24"/>
      <c r="C278" s="10">
        <v>637005</v>
      </c>
      <c r="D278" s="10">
        <v>41</v>
      </c>
      <c r="E278" s="3" t="s">
        <v>334</v>
      </c>
      <c r="F278" s="45">
        <v>132.76</v>
      </c>
      <c r="G278" s="4">
        <v>0</v>
      </c>
      <c r="H278" s="45">
        <v>0</v>
      </c>
      <c r="I278" s="4">
        <v>100</v>
      </c>
      <c r="J278" s="25">
        <v>120</v>
      </c>
      <c r="K278" s="25">
        <v>150</v>
      </c>
    </row>
    <row r="279" spans="2:11" x14ac:dyDescent="0.25">
      <c r="B279" s="24"/>
      <c r="C279" s="11">
        <v>642</v>
      </c>
      <c r="D279" s="41"/>
      <c r="E279" s="6" t="s">
        <v>198</v>
      </c>
      <c r="F279" s="44">
        <f t="shared" ref="F279:K279" si="54">SUM(F280:F281)</f>
        <v>3571.24</v>
      </c>
      <c r="G279" s="7">
        <f t="shared" si="54"/>
        <v>3800</v>
      </c>
      <c r="H279" s="44">
        <f t="shared" si="54"/>
        <v>3500</v>
      </c>
      <c r="I279" s="7">
        <f t="shared" si="54"/>
        <v>3500</v>
      </c>
      <c r="J279" s="27">
        <f t="shared" si="54"/>
        <v>3800</v>
      </c>
      <c r="K279" s="27">
        <f t="shared" si="54"/>
        <v>3800</v>
      </c>
    </row>
    <row r="280" spans="2:11" x14ac:dyDescent="0.25">
      <c r="B280" s="24"/>
      <c r="C280" s="10">
        <v>642001</v>
      </c>
      <c r="D280" s="10">
        <v>41</v>
      </c>
      <c r="E280" s="3" t="s">
        <v>216</v>
      </c>
      <c r="F280" s="45">
        <v>3500</v>
      </c>
      <c r="G280" s="4">
        <v>3500</v>
      </c>
      <c r="H280" s="45">
        <v>3500</v>
      </c>
      <c r="I280" s="4">
        <v>3500</v>
      </c>
      <c r="J280" s="25">
        <v>3500</v>
      </c>
      <c r="K280" s="25">
        <v>3500</v>
      </c>
    </row>
    <row r="281" spans="2:11" x14ac:dyDescent="0.25">
      <c r="B281" s="24"/>
      <c r="C281" s="10">
        <v>642001</v>
      </c>
      <c r="D281" s="10">
        <v>41</v>
      </c>
      <c r="E281" s="3" t="s">
        <v>217</v>
      </c>
      <c r="F281" s="45">
        <v>71.239999999999995</v>
      </c>
      <c r="G281" s="4">
        <v>300</v>
      </c>
      <c r="H281" s="45">
        <v>0</v>
      </c>
      <c r="I281" s="81"/>
      <c r="J281" s="25">
        <v>300</v>
      </c>
      <c r="K281" s="25">
        <v>300</v>
      </c>
    </row>
    <row r="282" spans="2:11" ht="22.5" customHeight="1" x14ac:dyDescent="0.25">
      <c r="B282" s="67" t="s">
        <v>335</v>
      </c>
      <c r="C282" s="6"/>
      <c r="D282" s="6"/>
      <c r="E282" s="6" t="s">
        <v>336</v>
      </c>
      <c r="F282" s="44">
        <f t="shared" ref="F282:K283" si="55">SUM(F283)</f>
        <v>11.04</v>
      </c>
      <c r="G282" s="7">
        <f t="shared" si="55"/>
        <v>0</v>
      </c>
      <c r="H282" s="44">
        <f t="shared" si="55"/>
        <v>0</v>
      </c>
      <c r="I282" s="7">
        <f t="shared" si="55"/>
        <v>0</v>
      </c>
      <c r="J282" s="7">
        <f t="shared" si="55"/>
        <v>0</v>
      </c>
      <c r="K282" s="7">
        <f t="shared" si="55"/>
        <v>0</v>
      </c>
    </row>
    <row r="283" spans="2:11" x14ac:dyDescent="0.25">
      <c r="B283" s="24"/>
      <c r="C283" s="51">
        <v>633</v>
      </c>
      <c r="D283" s="51"/>
      <c r="E283" s="6" t="s">
        <v>92</v>
      </c>
      <c r="F283" s="44">
        <f t="shared" si="55"/>
        <v>11.04</v>
      </c>
      <c r="G283" s="7">
        <f t="shared" si="55"/>
        <v>0</v>
      </c>
      <c r="H283" s="44">
        <f t="shared" si="55"/>
        <v>0</v>
      </c>
      <c r="I283" s="7">
        <f t="shared" si="55"/>
        <v>0</v>
      </c>
      <c r="J283" s="7">
        <f t="shared" si="55"/>
        <v>0</v>
      </c>
      <c r="K283" s="7">
        <f t="shared" si="55"/>
        <v>0</v>
      </c>
    </row>
    <row r="284" spans="2:11" x14ac:dyDescent="0.25">
      <c r="B284" s="24"/>
      <c r="C284" s="10">
        <v>633006</v>
      </c>
      <c r="D284" s="10">
        <v>41</v>
      </c>
      <c r="E284" s="3" t="s">
        <v>193</v>
      </c>
      <c r="F284" s="45">
        <v>11.04</v>
      </c>
      <c r="G284" s="4">
        <v>0</v>
      </c>
      <c r="H284" s="45">
        <v>0</v>
      </c>
      <c r="I284" s="4">
        <v>0</v>
      </c>
      <c r="J284" s="4">
        <v>0</v>
      </c>
      <c r="K284" s="4">
        <v>0</v>
      </c>
    </row>
    <row r="285" spans="2:11" ht="22.5" customHeight="1" x14ac:dyDescent="0.25">
      <c r="B285" s="28" t="s">
        <v>218</v>
      </c>
      <c r="C285" s="5"/>
      <c r="D285" s="5"/>
      <c r="E285" s="6" t="s">
        <v>219</v>
      </c>
      <c r="F285" s="44">
        <f t="shared" ref="F285:K285" si="56">SUM(F286+F288+F293+F295)</f>
        <v>2654.0200000000004</v>
      </c>
      <c r="G285" s="7">
        <f t="shared" si="56"/>
        <v>1000</v>
      </c>
      <c r="H285" s="44">
        <f t="shared" si="56"/>
        <v>1887.24</v>
      </c>
      <c r="I285" s="7">
        <f t="shared" si="56"/>
        <v>1670</v>
      </c>
      <c r="J285" s="7">
        <f t="shared" si="56"/>
        <v>1875</v>
      </c>
      <c r="K285" s="7">
        <f t="shared" si="56"/>
        <v>2080</v>
      </c>
    </row>
    <row r="286" spans="2:11" x14ac:dyDescent="0.25">
      <c r="B286" s="29"/>
      <c r="C286" s="5">
        <v>610</v>
      </c>
      <c r="D286" s="5"/>
      <c r="E286" s="6" t="s">
        <v>71</v>
      </c>
      <c r="F286" s="44">
        <f t="shared" ref="F286:K286" si="57">SUM(F287)</f>
        <v>500</v>
      </c>
      <c r="G286" s="7">
        <f t="shared" si="57"/>
        <v>0</v>
      </c>
      <c r="H286" s="44">
        <f t="shared" si="57"/>
        <v>0</v>
      </c>
      <c r="I286" s="7">
        <f t="shared" si="57"/>
        <v>0</v>
      </c>
      <c r="J286" s="7">
        <f t="shared" si="57"/>
        <v>0</v>
      </c>
      <c r="K286" s="7">
        <f t="shared" si="57"/>
        <v>0</v>
      </c>
    </row>
    <row r="287" spans="2:11" x14ac:dyDescent="0.25">
      <c r="B287" s="29"/>
      <c r="C287" s="2">
        <v>614000</v>
      </c>
      <c r="D287" s="2">
        <v>41</v>
      </c>
      <c r="E287" s="3" t="s">
        <v>337</v>
      </c>
      <c r="F287" s="45">
        <v>500</v>
      </c>
      <c r="G287" s="4">
        <v>0</v>
      </c>
      <c r="H287" s="45">
        <v>0</v>
      </c>
      <c r="I287" s="4">
        <v>0</v>
      </c>
      <c r="J287" s="4">
        <v>0</v>
      </c>
      <c r="K287" s="4">
        <v>0</v>
      </c>
    </row>
    <row r="288" spans="2:11" x14ac:dyDescent="0.25">
      <c r="B288" s="29"/>
      <c r="C288" s="51">
        <v>633</v>
      </c>
      <c r="D288" s="51"/>
      <c r="E288" s="6" t="s">
        <v>92</v>
      </c>
      <c r="F288" s="44">
        <f t="shared" ref="F288:K288" si="58">SUM(F289:F292)</f>
        <v>133.08000000000001</v>
      </c>
      <c r="G288" s="7">
        <f t="shared" si="58"/>
        <v>0</v>
      </c>
      <c r="H288" s="44">
        <f t="shared" si="58"/>
        <v>724.95</v>
      </c>
      <c r="I288" s="7">
        <f t="shared" si="58"/>
        <v>520</v>
      </c>
      <c r="J288" s="7">
        <f t="shared" si="58"/>
        <v>575</v>
      </c>
      <c r="K288" s="7">
        <f t="shared" si="58"/>
        <v>630</v>
      </c>
    </row>
    <row r="289" spans="2:11" x14ac:dyDescent="0.25">
      <c r="B289" s="29"/>
      <c r="C289" s="2">
        <v>633006</v>
      </c>
      <c r="D289" s="2">
        <v>41</v>
      </c>
      <c r="E289" s="3" t="s">
        <v>367</v>
      </c>
      <c r="F289" s="45">
        <v>114.29</v>
      </c>
      <c r="G289" s="4">
        <v>0</v>
      </c>
      <c r="H289" s="45">
        <v>421.5</v>
      </c>
      <c r="I289" s="4">
        <v>500</v>
      </c>
      <c r="J289" s="4">
        <v>550</v>
      </c>
      <c r="K289" s="4">
        <v>600</v>
      </c>
    </row>
    <row r="290" spans="2:11" x14ac:dyDescent="0.25">
      <c r="B290" s="29"/>
      <c r="C290" s="2">
        <v>633006</v>
      </c>
      <c r="D290" s="2">
        <v>41</v>
      </c>
      <c r="E290" s="3" t="s">
        <v>366</v>
      </c>
      <c r="F290" s="45">
        <v>0</v>
      </c>
      <c r="G290" s="4">
        <v>0</v>
      </c>
      <c r="H290" s="45">
        <v>185.7</v>
      </c>
      <c r="I290" s="4">
        <v>0</v>
      </c>
      <c r="J290" s="4">
        <v>0</v>
      </c>
      <c r="K290" s="4">
        <v>0</v>
      </c>
    </row>
    <row r="291" spans="2:11" x14ac:dyDescent="0.25">
      <c r="B291" s="29"/>
      <c r="C291" s="2">
        <v>633006</v>
      </c>
      <c r="D291" s="2">
        <v>41</v>
      </c>
      <c r="E291" s="3" t="s">
        <v>368</v>
      </c>
      <c r="F291" s="45">
        <v>0</v>
      </c>
      <c r="G291" s="4">
        <v>0</v>
      </c>
      <c r="H291" s="45">
        <v>98.04</v>
      </c>
      <c r="I291" s="4">
        <v>0</v>
      </c>
      <c r="J291" s="4">
        <v>0</v>
      </c>
      <c r="K291" s="4">
        <v>0</v>
      </c>
    </row>
    <row r="292" spans="2:11" x14ac:dyDescent="0.25">
      <c r="B292" s="29"/>
      <c r="C292" s="2">
        <v>633016</v>
      </c>
      <c r="D292" s="2">
        <v>41</v>
      </c>
      <c r="E292" s="3" t="s">
        <v>102</v>
      </c>
      <c r="F292" s="45">
        <v>18.79</v>
      </c>
      <c r="G292" s="4">
        <v>0</v>
      </c>
      <c r="H292" s="45">
        <v>19.71</v>
      </c>
      <c r="I292" s="4">
        <v>20</v>
      </c>
      <c r="J292" s="4">
        <v>25</v>
      </c>
      <c r="K292" s="4">
        <v>30</v>
      </c>
    </row>
    <row r="293" spans="2:11" x14ac:dyDescent="0.25">
      <c r="B293" s="29"/>
      <c r="C293" s="11">
        <v>635</v>
      </c>
      <c r="D293" s="41"/>
      <c r="E293" s="6" t="s">
        <v>135</v>
      </c>
      <c r="F293" s="44">
        <f t="shared" ref="F293:K293" si="59">SUM(F294)</f>
        <v>1327.43</v>
      </c>
      <c r="G293" s="7">
        <f t="shared" si="59"/>
        <v>500</v>
      </c>
      <c r="H293" s="44">
        <f t="shared" si="59"/>
        <v>97.19</v>
      </c>
      <c r="I293" s="7">
        <f t="shared" si="59"/>
        <v>500</v>
      </c>
      <c r="J293" s="27">
        <f t="shared" si="59"/>
        <v>600</v>
      </c>
      <c r="K293" s="27">
        <f t="shared" si="59"/>
        <v>700</v>
      </c>
    </row>
    <row r="294" spans="2:11" x14ac:dyDescent="0.25">
      <c r="B294" s="29"/>
      <c r="C294" s="10">
        <v>635006</v>
      </c>
      <c r="D294" s="10">
        <v>41</v>
      </c>
      <c r="E294" s="3" t="s">
        <v>222</v>
      </c>
      <c r="F294" s="45">
        <v>1327.43</v>
      </c>
      <c r="G294" s="4">
        <v>500</v>
      </c>
      <c r="H294" s="45">
        <v>97.19</v>
      </c>
      <c r="I294" s="4">
        <v>500</v>
      </c>
      <c r="J294" s="25">
        <v>600</v>
      </c>
      <c r="K294" s="25">
        <v>700</v>
      </c>
    </row>
    <row r="295" spans="2:11" x14ac:dyDescent="0.25">
      <c r="B295" s="29"/>
      <c r="C295" s="5">
        <v>637</v>
      </c>
      <c r="D295" s="5"/>
      <c r="E295" s="6" t="s">
        <v>130</v>
      </c>
      <c r="F295" s="44">
        <f t="shared" ref="F295:K295" si="60">SUM(F296:F299)</f>
        <v>693.51</v>
      </c>
      <c r="G295" s="7">
        <f t="shared" si="60"/>
        <v>500</v>
      </c>
      <c r="H295" s="44">
        <f t="shared" si="60"/>
        <v>1065.0999999999999</v>
      </c>
      <c r="I295" s="7">
        <f t="shared" si="60"/>
        <v>650</v>
      </c>
      <c r="J295" s="7">
        <f t="shared" si="60"/>
        <v>700</v>
      </c>
      <c r="K295" s="7">
        <f t="shared" si="60"/>
        <v>750</v>
      </c>
    </row>
    <row r="296" spans="2:11" x14ac:dyDescent="0.25">
      <c r="B296" s="29"/>
      <c r="C296" s="2">
        <v>637003</v>
      </c>
      <c r="D296" s="2">
        <v>41</v>
      </c>
      <c r="E296" s="3" t="s">
        <v>338</v>
      </c>
      <c r="F296" s="45">
        <v>212.16</v>
      </c>
      <c r="G296" s="4">
        <v>0</v>
      </c>
      <c r="H296" s="45">
        <v>0</v>
      </c>
      <c r="I296" s="4">
        <v>0</v>
      </c>
      <c r="J296" s="4">
        <v>0</v>
      </c>
      <c r="K296" s="4">
        <v>0</v>
      </c>
    </row>
    <row r="297" spans="2:11" x14ac:dyDescent="0.25">
      <c r="B297" s="29"/>
      <c r="C297" s="2">
        <v>637004</v>
      </c>
      <c r="D297" s="2">
        <v>41</v>
      </c>
      <c r="E297" s="3" t="s">
        <v>369</v>
      </c>
      <c r="F297" s="45">
        <v>0</v>
      </c>
      <c r="G297" s="4">
        <v>0</v>
      </c>
      <c r="H297" s="45">
        <v>368</v>
      </c>
      <c r="I297" s="4">
        <v>100</v>
      </c>
      <c r="J297" s="4">
        <v>150</v>
      </c>
      <c r="K297" s="4">
        <v>200</v>
      </c>
    </row>
    <row r="298" spans="2:11" x14ac:dyDescent="0.25">
      <c r="B298" s="24"/>
      <c r="C298" s="10">
        <v>637015</v>
      </c>
      <c r="D298" s="10">
        <v>41</v>
      </c>
      <c r="E298" s="3" t="s">
        <v>220</v>
      </c>
      <c r="F298" s="45">
        <v>248.95</v>
      </c>
      <c r="G298" s="4">
        <v>250</v>
      </c>
      <c r="H298" s="45">
        <v>497.9</v>
      </c>
      <c r="I298" s="4">
        <v>250</v>
      </c>
      <c r="J298" s="25">
        <v>250</v>
      </c>
      <c r="K298" s="25">
        <v>250</v>
      </c>
    </row>
    <row r="299" spans="2:11" x14ac:dyDescent="0.25">
      <c r="B299" s="24"/>
      <c r="C299" s="10">
        <v>642026</v>
      </c>
      <c r="D299" s="10">
        <v>111</v>
      </c>
      <c r="E299" s="3" t="s">
        <v>221</v>
      </c>
      <c r="F299" s="45">
        <v>232.4</v>
      </c>
      <c r="G299" s="4">
        <v>250</v>
      </c>
      <c r="H299" s="45">
        <v>199.2</v>
      </c>
      <c r="I299" s="4">
        <v>300</v>
      </c>
      <c r="J299" s="25">
        <v>300</v>
      </c>
      <c r="K299" s="25">
        <v>300</v>
      </c>
    </row>
    <row r="300" spans="2:11" ht="22.5" customHeight="1" x14ac:dyDescent="0.25">
      <c r="B300" s="16" t="s">
        <v>340</v>
      </c>
      <c r="C300" s="10"/>
      <c r="D300" s="10"/>
      <c r="E300" s="6" t="s">
        <v>223</v>
      </c>
      <c r="F300" s="44">
        <f t="shared" ref="F300:K300" si="61">SUM(F301)</f>
        <v>1402.93</v>
      </c>
      <c r="G300" s="7">
        <f t="shared" si="61"/>
        <v>1450</v>
      </c>
      <c r="H300" s="44">
        <f t="shared" si="61"/>
        <v>1230.96</v>
      </c>
      <c r="I300" s="7">
        <f t="shared" si="61"/>
        <v>1950</v>
      </c>
      <c r="J300" s="27">
        <f t="shared" si="61"/>
        <v>1950</v>
      </c>
      <c r="K300" s="27">
        <f t="shared" si="61"/>
        <v>2000</v>
      </c>
    </row>
    <row r="301" spans="2:11" x14ac:dyDescent="0.25">
      <c r="B301" s="24"/>
      <c r="C301" s="10">
        <v>642026</v>
      </c>
      <c r="D301" s="10">
        <v>111</v>
      </c>
      <c r="E301" s="3" t="s">
        <v>224</v>
      </c>
      <c r="F301" s="45">
        <v>1402.93</v>
      </c>
      <c r="G301" s="4">
        <v>1450</v>
      </c>
      <c r="H301" s="45">
        <v>1230.96</v>
      </c>
      <c r="I301" s="4">
        <v>1950</v>
      </c>
      <c r="J301" s="25">
        <v>1950</v>
      </c>
      <c r="K301" s="25">
        <v>2000</v>
      </c>
    </row>
    <row r="302" spans="2:11" ht="22.5" customHeight="1" x14ac:dyDescent="0.25">
      <c r="B302" s="67" t="s">
        <v>339</v>
      </c>
      <c r="C302" s="51"/>
      <c r="D302" s="51"/>
      <c r="E302" s="6" t="s">
        <v>341</v>
      </c>
      <c r="F302" s="44">
        <f>SUM(F303)</f>
        <v>137.47999999999999</v>
      </c>
      <c r="G302" s="7">
        <f>SUM(G303)</f>
        <v>0</v>
      </c>
      <c r="H302" s="44">
        <f>SUM(H303+H304)</f>
        <v>29.25</v>
      </c>
      <c r="I302" s="7">
        <f>SUM(I303:I304)</f>
        <v>35</v>
      </c>
      <c r="J302" s="27">
        <f>SUM(J303:J304)</f>
        <v>35</v>
      </c>
      <c r="K302" s="27">
        <f>SUM(K303:K304)</f>
        <v>40</v>
      </c>
    </row>
    <row r="303" spans="2:11" x14ac:dyDescent="0.25">
      <c r="B303" s="24"/>
      <c r="C303" s="10">
        <v>642014</v>
      </c>
      <c r="D303" s="10">
        <v>111</v>
      </c>
      <c r="E303" s="3" t="s">
        <v>370</v>
      </c>
      <c r="F303" s="45">
        <v>137.47999999999999</v>
      </c>
      <c r="G303" s="4">
        <v>0</v>
      </c>
      <c r="H303" s="45">
        <v>0</v>
      </c>
      <c r="I303" s="4">
        <v>0</v>
      </c>
      <c r="J303" s="25">
        <v>0</v>
      </c>
      <c r="K303" s="25">
        <v>0</v>
      </c>
    </row>
    <row r="304" spans="2:11" x14ac:dyDescent="0.25">
      <c r="B304" s="24"/>
      <c r="C304" s="10">
        <v>637015</v>
      </c>
      <c r="D304" s="10">
        <v>41</v>
      </c>
      <c r="E304" s="3" t="s">
        <v>371</v>
      </c>
      <c r="F304" s="45">
        <v>0</v>
      </c>
      <c r="G304" s="4">
        <v>0</v>
      </c>
      <c r="H304" s="45">
        <v>29.25</v>
      </c>
      <c r="I304" s="4">
        <v>35</v>
      </c>
      <c r="J304" s="25">
        <v>35</v>
      </c>
      <c r="K304" s="25">
        <v>40</v>
      </c>
    </row>
    <row r="305" spans="2:11" x14ac:dyDescent="0.25">
      <c r="B305" s="24"/>
      <c r="C305" s="3"/>
      <c r="D305" s="3"/>
      <c r="E305" s="3"/>
      <c r="F305" s="45"/>
      <c r="G305" s="4"/>
      <c r="H305" s="45"/>
      <c r="I305" s="4"/>
      <c r="J305" s="4"/>
      <c r="K305" s="4"/>
    </row>
    <row r="306" spans="2:11" ht="24.75" customHeight="1" x14ac:dyDescent="0.25">
      <c r="B306" s="153" t="s">
        <v>388</v>
      </c>
      <c r="C306" s="153"/>
      <c r="D306" s="153"/>
      <c r="E306" s="153"/>
      <c r="F306" s="66">
        <f t="shared" ref="F306:K306" si="62">SUM(F302+F300+F285+F282+F270+F267+F247+F228+F223+F214+F211+F133+F127+F120+F115+F92+F89+F9)</f>
        <v>117895.20999999999</v>
      </c>
      <c r="G306" s="27">
        <f t="shared" si="62"/>
        <v>103092</v>
      </c>
      <c r="H306" s="65">
        <f t="shared" si="62"/>
        <v>85581.640000000014</v>
      </c>
      <c r="I306" s="27">
        <f t="shared" si="62"/>
        <v>110226.1</v>
      </c>
      <c r="J306" s="27">
        <f t="shared" si="62"/>
        <v>109503</v>
      </c>
      <c r="K306" s="27">
        <f t="shared" si="62"/>
        <v>122020.2</v>
      </c>
    </row>
    <row r="307" spans="2:11" x14ac:dyDescent="0.25">
      <c r="B307" s="26"/>
      <c r="C307" s="11"/>
      <c r="D307" s="41"/>
      <c r="E307" s="11"/>
      <c r="F307" s="66"/>
      <c r="G307" s="27"/>
      <c r="H307" s="65"/>
      <c r="I307" s="27"/>
      <c r="J307" s="27"/>
      <c r="K307" s="27"/>
    </row>
    <row r="308" spans="2:11" x14ac:dyDescent="0.25">
      <c r="B308" s="24"/>
      <c r="C308" s="3"/>
      <c r="D308" s="3"/>
      <c r="E308" s="6" t="s">
        <v>225</v>
      </c>
      <c r="F308" s="44">
        <v>59000</v>
      </c>
      <c r="G308" s="7">
        <v>67900</v>
      </c>
      <c r="H308" s="44">
        <v>46524</v>
      </c>
      <c r="I308" s="7">
        <v>71844</v>
      </c>
      <c r="J308" s="7">
        <v>70000</v>
      </c>
      <c r="K308" s="7">
        <v>70000</v>
      </c>
    </row>
    <row r="309" spans="2:11" x14ac:dyDescent="0.25">
      <c r="B309" s="24"/>
      <c r="C309" s="3"/>
      <c r="D309" s="3"/>
      <c r="E309" s="6" t="s">
        <v>387</v>
      </c>
      <c r="F309" s="44">
        <v>0</v>
      </c>
      <c r="G309" s="7">
        <v>0</v>
      </c>
      <c r="H309" s="44">
        <v>0</v>
      </c>
      <c r="I309" s="7">
        <v>2330</v>
      </c>
      <c r="J309" s="7">
        <v>0</v>
      </c>
      <c r="K309" s="7">
        <v>0</v>
      </c>
    </row>
    <row r="310" spans="2:11" x14ac:dyDescent="0.25">
      <c r="B310" s="24"/>
      <c r="C310" s="3"/>
      <c r="D310" s="3"/>
      <c r="E310" s="6" t="s">
        <v>392</v>
      </c>
      <c r="F310" s="44">
        <v>0</v>
      </c>
      <c r="G310" s="7">
        <v>0</v>
      </c>
      <c r="H310" s="44">
        <v>0</v>
      </c>
      <c r="I310" s="7">
        <v>11690</v>
      </c>
      <c r="J310" s="7">
        <v>0</v>
      </c>
      <c r="K310" s="7">
        <v>0</v>
      </c>
    </row>
    <row r="311" spans="2:11" x14ac:dyDescent="0.25">
      <c r="B311" s="24"/>
      <c r="C311" s="3"/>
      <c r="D311" s="3"/>
      <c r="E311" s="6" t="s">
        <v>226</v>
      </c>
      <c r="F311" s="44">
        <v>197045</v>
      </c>
      <c r="G311" s="7">
        <v>166057</v>
      </c>
      <c r="H311" s="44">
        <v>141153</v>
      </c>
      <c r="I311" s="7">
        <v>192189</v>
      </c>
      <c r="J311" s="7">
        <v>190000</v>
      </c>
      <c r="K311" s="7">
        <v>190000</v>
      </c>
    </row>
    <row r="312" spans="2:11" x14ac:dyDescent="0.25">
      <c r="B312" s="24"/>
      <c r="C312" s="3"/>
      <c r="D312" s="3"/>
      <c r="E312" s="6"/>
      <c r="F312" s="44"/>
      <c r="G312" s="7"/>
      <c r="H312" s="44"/>
      <c r="I312" s="7"/>
      <c r="J312" s="7"/>
      <c r="K312" s="7"/>
    </row>
    <row r="313" spans="2:11" ht="24.75" customHeight="1" x14ac:dyDescent="0.25">
      <c r="B313" s="6" t="s">
        <v>389</v>
      </c>
      <c r="C313" s="3"/>
      <c r="D313" s="3"/>
      <c r="E313" s="6"/>
      <c r="F313" s="44">
        <f>SUM(F306+F308+F311)</f>
        <v>373940.20999999996</v>
      </c>
      <c r="G313" s="7">
        <f>SUM(G306+G308+G311)</f>
        <v>337049</v>
      </c>
      <c r="H313" s="44">
        <f>SUM(H308+H311)</f>
        <v>187677</v>
      </c>
      <c r="I313" s="7">
        <f>SUM(I306+I308+I311+I309+I310)</f>
        <v>388279.1</v>
      </c>
      <c r="J313" s="7">
        <f>SUM(J306+J308+J311+J309+J310)</f>
        <v>369503</v>
      </c>
      <c r="K313" s="7">
        <f>SUM(K306+K308+K311+K309+K310)</f>
        <v>382020.2</v>
      </c>
    </row>
    <row r="314" spans="2:11" x14ac:dyDescent="0.25">
      <c r="B314" s="24"/>
      <c r="C314" s="3"/>
      <c r="D314" s="3"/>
      <c r="E314" s="6"/>
      <c r="F314" s="44"/>
      <c r="G314" s="7"/>
      <c r="H314" s="44"/>
      <c r="I314" s="7"/>
      <c r="J314" s="7"/>
      <c r="K314" s="7"/>
    </row>
    <row r="315" spans="2:11" ht="24.75" customHeight="1" x14ac:dyDescent="0.25">
      <c r="B315" s="6" t="s">
        <v>227</v>
      </c>
      <c r="C315" s="6"/>
      <c r="D315" s="6"/>
      <c r="E315" s="6"/>
      <c r="F315" s="44">
        <f>SUM(F317+F323+F328+F331)</f>
        <v>3541</v>
      </c>
      <c r="G315" s="7">
        <v>14000</v>
      </c>
      <c r="H315" s="44">
        <f>SUM(H317+H323+H328+H331)</f>
        <v>11948.14</v>
      </c>
      <c r="I315" s="7">
        <f>SUM(I317+I323+I328+I331)</f>
        <v>5000</v>
      </c>
      <c r="J315" s="7">
        <v>0</v>
      </c>
      <c r="K315" s="7">
        <v>0</v>
      </c>
    </row>
    <row r="316" spans="2:11" x14ac:dyDescent="0.25">
      <c r="B316" s="36"/>
      <c r="C316" s="6"/>
      <c r="D316" s="6"/>
      <c r="E316" s="6"/>
      <c r="F316" s="44"/>
      <c r="G316" s="7"/>
      <c r="H316" s="44"/>
      <c r="I316" s="7"/>
      <c r="J316" s="7"/>
      <c r="K316" s="7"/>
    </row>
    <row r="317" spans="2:11" ht="22.5" customHeight="1" x14ac:dyDescent="0.25">
      <c r="B317" s="160" t="s">
        <v>228</v>
      </c>
      <c r="C317" s="6"/>
      <c r="D317" s="6"/>
      <c r="E317" s="6" t="s">
        <v>229</v>
      </c>
      <c r="F317" s="44">
        <f t="shared" ref="F317:K317" si="63">SUM(F318)</f>
        <v>3190</v>
      </c>
      <c r="G317" s="7">
        <f t="shared" si="63"/>
        <v>3000</v>
      </c>
      <c r="H317" s="44">
        <f t="shared" si="63"/>
        <v>8652.14</v>
      </c>
      <c r="I317" s="7">
        <f t="shared" si="63"/>
        <v>5000</v>
      </c>
      <c r="J317" s="7">
        <f t="shared" si="63"/>
        <v>0</v>
      </c>
      <c r="K317" s="7">
        <f t="shared" si="63"/>
        <v>0</v>
      </c>
    </row>
    <row r="318" spans="2:11" x14ac:dyDescent="0.25">
      <c r="B318" s="161"/>
      <c r="C318" s="6">
        <v>710</v>
      </c>
      <c r="D318" s="6"/>
      <c r="E318" s="6" t="s">
        <v>230</v>
      </c>
      <c r="F318" s="44">
        <f>SUM(F319:F321)</f>
        <v>3190</v>
      </c>
      <c r="G318" s="7">
        <f>SUM(G319:G321)</f>
        <v>3000</v>
      </c>
      <c r="H318" s="44">
        <f>SUM(H319:H321)</f>
        <v>8652.14</v>
      </c>
      <c r="I318" s="7">
        <f>SUM(I319:I322)</f>
        <v>5000</v>
      </c>
      <c r="J318" s="7">
        <f>SUM(J319:J322)</f>
        <v>0</v>
      </c>
      <c r="K318" s="7">
        <f>SUM(K319:K322)</f>
        <v>0</v>
      </c>
    </row>
    <row r="319" spans="2:11" x14ac:dyDescent="0.25">
      <c r="B319" s="161"/>
      <c r="C319" s="3">
        <v>714004</v>
      </c>
      <c r="D319" s="3">
        <v>46</v>
      </c>
      <c r="E319" s="3" t="s">
        <v>231</v>
      </c>
      <c r="F319" s="45">
        <v>3190</v>
      </c>
      <c r="G319" s="4">
        <v>0</v>
      </c>
      <c r="H319" s="45">
        <v>0</v>
      </c>
      <c r="I319" s="4">
        <v>0</v>
      </c>
      <c r="J319" s="4">
        <v>0</v>
      </c>
      <c r="K319" s="4">
        <v>0</v>
      </c>
    </row>
    <row r="320" spans="2:11" x14ac:dyDescent="0.25">
      <c r="B320" s="161"/>
      <c r="C320" s="3">
        <v>717003</v>
      </c>
      <c r="D320" s="3">
        <v>46</v>
      </c>
      <c r="E320" s="3" t="s">
        <v>372</v>
      </c>
      <c r="F320" s="45">
        <v>0</v>
      </c>
      <c r="G320" s="4">
        <v>0</v>
      </c>
      <c r="H320" s="45">
        <v>3202.07</v>
      </c>
      <c r="I320" s="4">
        <v>0</v>
      </c>
      <c r="J320" s="4">
        <v>0</v>
      </c>
      <c r="K320" s="4">
        <v>0</v>
      </c>
    </row>
    <row r="321" spans="2:11" x14ac:dyDescent="0.25">
      <c r="B321" s="161"/>
      <c r="C321" s="3">
        <v>717002</v>
      </c>
      <c r="D321" s="3">
        <v>46</v>
      </c>
      <c r="E321" s="3" t="s">
        <v>232</v>
      </c>
      <c r="F321" s="45">
        <v>0</v>
      </c>
      <c r="G321" s="4">
        <v>3000</v>
      </c>
      <c r="H321" s="45">
        <v>5450.07</v>
      </c>
      <c r="I321" s="4">
        <v>0</v>
      </c>
      <c r="J321" s="4">
        <v>0</v>
      </c>
      <c r="K321" s="4">
        <v>0</v>
      </c>
    </row>
    <row r="322" spans="2:11" x14ac:dyDescent="0.25">
      <c r="B322" s="161"/>
      <c r="C322" s="3" t="s">
        <v>390</v>
      </c>
      <c r="D322" s="3">
        <v>46</v>
      </c>
      <c r="E322" s="3" t="s">
        <v>418</v>
      </c>
      <c r="F322" s="45">
        <v>0</v>
      </c>
      <c r="G322" s="4">
        <v>0</v>
      </c>
      <c r="H322" s="45">
        <v>0</v>
      </c>
      <c r="I322" s="4">
        <v>5000</v>
      </c>
      <c r="J322" s="4">
        <v>0</v>
      </c>
      <c r="K322" s="4">
        <v>0</v>
      </c>
    </row>
    <row r="323" spans="2:11" ht="22.5" customHeight="1" x14ac:dyDescent="0.25">
      <c r="B323" s="162" t="s">
        <v>69</v>
      </c>
      <c r="C323" s="6"/>
      <c r="D323" s="6"/>
      <c r="E323" s="6" t="s">
        <v>70</v>
      </c>
      <c r="F323" s="44">
        <f t="shared" ref="F323:K323" si="64">SUM(F324+F326)</f>
        <v>0</v>
      </c>
      <c r="G323" s="7">
        <f t="shared" si="64"/>
        <v>7500</v>
      </c>
      <c r="H323" s="44">
        <f t="shared" si="64"/>
        <v>769</v>
      </c>
      <c r="I323" s="7">
        <f t="shared" si="64"/>
        <v>0</v>
      </c>
      <c r="J323" s="7">
        <f t="shared" si="64"/>
        <v>0</v>
      </c>
      <c r="K323" s="7">
        <f t="shared" si="64"/>
        <v>0</v>
      </c>
    </row>
    <row r="324" spans="2:11" x14ac:dyDescent="0.25">
      <c r="B324" s="161"/>
      <c r="C324" s="6">
        <v>711</v>
      </c>
      <c r="D324" s="6"/>
      <c r="E324" s="6" t="s">
        <v>233</v>
      </c>
      <c r="F324" s="44">
        <f t="shared" ref="F324:K324" si="65">SUM(F325)</f>
        <v>0</v>
      </c>
      <c r="G324" s="7">
        <f t="shared" si="65"/>
        <v>7500</v>
      </c>
      <c r="H324" s="44">
        <f t="shared" si="65"/>
        <v>0</v>
      </c>
      <c r="I324" s="7">
        <f t="shared" si="65"/>
        <v>0</v>
      </c>
      <c r="J324" s="7">
        <f t="shared" si="65"/>
        <v>0</v>
      </c>
      <c r="K324" s="7">
        <f t="shared" si="65"/>
        <v>0</v>
      </c>
    </row>
    <row r="325" spans="2:11" x14ac:dyDescent="0.25">
      <c r="B325" s="161"/>
      <c r="C325" s="3">
        <v>711001</v>
      </c>
      <c r="D325" s="3">
        <v>43</v>
      </c>
      <c r="E325" s="3" t="s">
        <v>234</v>
      </c>
      <c r="F325" s="45">
        <v>0</v>
      </c>
      <c r="G325" s="4">
        <v>7500</v>
      </c>
      <c r="H325" s="45">
        <v>0</v>
      </c>
      <c r="I325" s="81"/>
      <c r="J325" s="4">
        <v>0</v>
      </c>
      <c r="K325" s="4">
        <v>0</v>
      </c>
    </row>
    <row r="326" spans="2:11" x14ac:dyDescent="0.25">
      <c r="B326" s="70"/>
      <c r="C326" s="6">
        <v>713</v>
      </c>
      <c r="D326" s="6"/>
      <c r="E326" s="6" t="s">
        <v>373</v>
      </c>
      <c r="F326" s="44">
        <f t="shared" ref="F326:K326" si="66">SUM(F327)</f>
        <v>0</v>
      </c>
      <c r="G326" s="7">
        <f t="shared" si="66"/>
        <v>0</v>
      </c>
      <c r="H326" s="44">
        <f t="shared" si="66"/>
        <v>769</v>
      </c>
      <c r="I326" s="7">
        <f t="shared" si="66"/>
        <v>0</v>
      </c>
      <c r="J326" s="7">
        <f t="shared" si="66"/>
        <v>0</v>
      </c>
      <c r="K326" s="7">
        <f t="shared" si="66"/>
        <v>0</v>
      </c>
    </row>
    <row r="327" spans="2:11" x14ac:dyDescent="0.25">
      <c r="B327" s="70"/>
      <c r="C327" s="3">
        <v>713002</v>
      </c>
      <c r="D327" s="3" t="s">
        <v>374</v>
      </c>
      <c r="E327" s="3" t="s">
        <v>375</v>
      </c>
      <c r="F327" s="45">
        <v>0</v>
      </c>
      <c r="G327" s="4">
        <v>0</v>
      </c>
      <c r="H327" s="45">
        <v>769</v>
      </c>
      <c r="I327" s="4">
        <v>0</v>
      </c>
      <c r="J327" s="4">
        <v>0</v>
      </c>
      <c r="K327" s="4">
        <v>0</v>
      </c>
    </row>
    <row r="328" spans="2:11" ht="22.5" customHeight="1" x14ac:dyDescent="0.25">
      <c r="B328" s="71" t="s">
        <v>188</v>
      </c>
      <c r="C328" s="6"/>
      <c r="D328" s="6"/>
      <c r="E328" s="6" t="s">
        <v>342</v>
      </c>
      <c r="F328" s="44">
        <f t="shared" ref="F328:K329" si="67">SUM(F329)</f>
        <v>351</v>
      </c>
      <c r="G328" s="7">
        <f t="shared" si="67"/>
        <v>0</v>
      </c>
      <c r="H328" s="44">
        <f t="shared" si="67"/>
        <v>0</v>
      </c>
      <c r="I328" s="7">
        <f t="shared" si="67"/>
        <v>0</v>
      </c>
      <c r="J328" s="7">
        <f t="shared" si="67"/>
        <v>0</v>
      </c>
      <c r="K328" s="7">
        <f t="shared" si="67"/>
        <v>0</v>
      </c>
    </row>
    <row r="329" spans="2:11" x14ac:dyDescent="0.25">
      <c r="B329" s="71"/>
      <c r="C329" s="6">
        <v>713</v>
      </c>
      <c r="D329" s="6"/>
      <c r="E329" s="6" t="s">
        <v>343</v>
      </c>
      <c r="F329" s="44">
        <f t="shared" si="67"/>
        <v>351</v>
      </c>
      <c r="G329" s="7">
        <f t="shared" si="67"/>
        <v>0</v>
      </c>
      <c r="H329" s="44">
        <f t="shared" si="67"/>
        <v>0</v>
      </c>
      <c r="I329" s="7">
        <f t="shared" si="67"/>
        <v>0</v>
      </c>
      <c r="J329" s="7">
        <f t="shared" si="67"/>
        <v>0</v>
      </c>
      <c r="K329" s="7">
        <f t="shared" si="67"/>
        <v>0</v>
      </c>
    </row>
    <row r="330" spans="2:11" x14ac:dyDescent="0.25">
      <c r="B330" s="71"/>
      <c r="C330" s="3">
        <v>713002</v>
      </c>
      <c r="D330" s="3">
        <v>43</v>
      </c>
      <c r="E330" s="3" t="s">
        <v>344</v>
      </c>
      <c r="F330" s="45">
        <v>351</v>
      </c>
      <c r="G330" s="4">
        <v>0</v>
      </c>
      <c r="H330" s="45">
        <v>0</v>
      </c>
      <c r="I330" s="4">
        <v>0</v>
      </c>
      <c r="J330" s="4">
        <v>0</v>
      </c>
      <c r="K330" s="4">
        <v>0</v>
      </c>
    </row>
    <row r="331" spans="2:11" ht="22.5" customHeight="1" x14ac:dyDescent="0.25">
      <c r="B331" s="36" t="s">
        <v>235</v>
      </c>
      <c r="C331" s="6"/>
      <c r="D331" s="6"/>
      <c r="E331" s="6" t="s">
        <v>219</v>
      </c>
      <c r="F331" s="44">
        <f t="shared" ref="F331:K331" si="68">SUM(F332)</f>
        <v>0</v>
      </c>
      <c r="G331" s="7">
        <f t="shared" si="68"/>
        <v>3500</v>
      </c>
      <c r="H331" s="44">
        <f t="shared" si="68"/>
        <v>2527</v>
      </c>
      <c r="I331" s="7">
        <f t="shared" si="68"/>
        <v>0</v>
      </c>
      <c r="J331" s="7">
        <f t="shared" si="68"/>
        <v>0</v>
      </c>
      <c r="K331" s="7">
        <f t="shared" si="68"/>
        <v>0</v>
      </c>
    </row>
    <row r="332" spans="2:11" x14ac:dyDescent="0.25">
      <c r="B332" s="36"/>
      <c r="C332" s="6">
        <v>717</v>
      </c>
      <c r="D332" s="6"/>
      <c r="E332" s="6" t="s">
        <v>236</v>
      </c>
      <c r="F332" s="44">
        <f t="shared" ref="F332:K332" si="69">SUM(F333:F334)</f>
        <v>0</v>
      </c>
      <c r="G332" s="7">
        <f t="shared" si="69"/>
        <v>3500</v>
      </c>
      <c r="H332" s="44">
        <f t="shared" si="69"/>
        <v>2527</v>
      </c>
      <c r="I332" s="7">
        <f t="shared" si="69"/>
        <v>0</v>
      </c>
      <c r="J332" s="7">
        <f t="shared" si="69"/>
        <v>0</v>
      </c>
      <c r="K332" s="7">
        <f t="shared" si="69"/>
        <v>0</v>
      </c>
    </row>
    <row r="333" spans="2:11" x14ac:dyDescent="0.25">
      <c r="B333" s="36"/>
      <c r="C333" s="3">
        <v>717002</v>
      </c>
      <c r="D333" s="3">
        <v>46</v>
      </c>
      <c r="E333" s="3" t="s">
        <v>237</v>
      </c>
      <c r="F333" s="44">
        <v>0</v>
      </c>
      <c r="G333" s="4">
        <v>2000</v>
      </c>
      <c r="H333" s="45">
        <v>2527</v>
      </c>
      <c r="I333" s="4">
        <v>0</v>
      </c>
      <c r="J333" s="4">
        <v>0</v>
      </c>
      <c r="K333" s="4">
        <v>0</v>
      </c>
    </row>
    <row r="334" spans="2:11" x14ac:dyDescent="0.25">
      <c r="B334" s="36"/>
      <c r="C334" s="3">
        <v>717002</v>
      </c>
      <c r="D334" s="3">
        <v>46</v>
      </c>
      <c r="E334" s="3" t="s">
        <v>238</v>
      </c>
      <c r="F334" s="45">
        <v>0</v>
      </c>
      <c r="G334" s="4">
        <v>1500</v>
      </c>
      <c r="H334" s="45">
        <v>0</v>
      </c>
      <c r="I334" s="81"/>
      <c r="J334" s="4">
        <v>0</v>
      </c>
      <c r="K334" s="4">
        <v>0</v>
      </c>
    </row>
    <row r="335" spans="2:11" x14ac:dyDescent="0.25">
      <c r="B335" s="1"/>
      <c r="C335" s="3"/>
      <c r="D335" s="3"/>
      <c r="E335" s="3"/>
      <c r="F335" s="45"/>
      <c r="G335" s="4"/>
      <c r="H335" s="45"/>
      <c r="I335" s="4"/>
      <c r="J335" s="4"/>
      <c r="K335" s="4"/>
    </row>
    <row r="336" spans="2:11" ht="24.75" customHeight="1" x14ac:dyDescent="0.25">
      <c r="B336" s="163" t="s">
        <v>64</v>
      </c>
      <c r="C336" s="164"/>
      <c r="D336" s="164"/>
      <c r="E336" s="165"/>
      <c r="F336" s="44">
        <f t="shared" ref="F336:K336" si="70">SUM(F338)</f>
        <v>0</v>
      </c>
      <c r="G336" s="7">
        <f t="shared" si="70"/>
        <v>0</v>
      </c>
      <c r="H336" s="44">
        <f t="shared" si="70"/>
        <v>200</v>
      </c>
      <c r="I336" s="7">
        <f t="shared" si="70"/>
        <v>0</v>
      </c>
      <c r="J336" s="7">
        <f t="shared" si="70"/>
        <v>0</v>
      </c>
      <c r="K336" s="7">
        <f t="shared" si="70"/>
        <v>0</v>
      </c>
    </row>
    <row r="337" spans="2:11" x14ac:dyDescent="0.25">
      <c r="B337" s="1"/>
      <c r="C337" s="3"/>
      <c r="D337" s="3"/>
      <c r="E337" s="3"/>
      <c r="F337" s="45"/>
      <c r="G337" s="4"/>
      <c r="H337" s="45"/>
      <c r="I337" s="4"/>
      <c r="J337" s="4"/>
      <c r="K337" s="4"/>
    </row>
    <row r="338" spans="2:11" ht="22.5" customHeight="1" x14ac:dyDescent="0.25">
      <c r="B338" s="162" t="s">
        <v>69</v>
      </c>
      <c r="C338" s="3"/>
      <c r="D338" s="3"/>
      <c r="E338" s="6" t="s">
        <v>70</v>
      </c>
      <c r="F338" s="44">
        <f t="shared" ref="F338:K339" si="71">SUM(F339)</f>
        <v>0</v>
      </c>
      <c r="G338" s="7">
        <f t="shared" si="71"/>
        <v>0</v>
      </c>
      <c r="H338" s="44">
        <f t="shared" si="71"/>
        <v>200</v>
      </c>
      <c r="I338" s="7">
        <f t="shared" si="71"/>
        <v>0</v>
      </c>
      <c r="J338" s="7">
        <f t="shared" si="71"/>
        <v>0</v>
      </c>
      <c r="K338" s="7">
        <f t="shared" si="71"/>
        <v>0</v>
      </c>
    </row>
    <row r="339" spans="2:11" x14ac:dyDescent="0.25">
      <c r="B339" s="166"/>
      <c r="C339" s="6">
        <v>812</v>
      </c>
      <c r="D339" s="6"/>
      <c r="E339" s="6" t="s">
        <v>376</v>
      </c>
      <c r="F339" s="44">
        <f t="shared" si="71"/>
        <v>0</v>
      </c>
      <c r="G339" s="7">
        <f t="shared" si="71"/>
        <v>0</v>
      </c>
      <c r="H339" s="44">
        <f t="shared" si="71"/>
        <v>200</v>
      </c>
      <c r="I339" s="7">
        <f t="shared" si="71"/>
        <v>0</v>
      </c>
      <c r="J339" s="7">
        <f t="shared" si="71"/>
        <v>0</v>
      </c>
      <c r="K339" s="7">
        <f t="shared" si="71"/>
        <v>0</v>
      </c>
    </row>
    <row r="340" spans="2:11" x14ac:dyDescent="0.25">
      <c r="B340" s="167"/>
      <c r="C340" s="3">
        <v>812001</v>
      </c>
      <c r="D340" s="3">
        <v>41</v>
      </c>
      <c r="E340" s="3" t="s">
        <v>377</v>
      </c>
      <c r="F340" s="45">
        <v>0</v>
      </c>
      <c r="G340" s="4">
        <v>0</v>
      </c>
      <c r="H340" s="45">
        <v>200</v>
      </c>
      <c r="I340" s="4">
        <v>0</v>
      </c>
      <c r="J340" s="4">
        <v>0</v>
      </c>
      <c r="K340" s="4">
        <v>0</v>
      </c>
    </row>
    <row r="341" spans="2:11" ht="16.5" customHeight="1" x14ac:dyDescent="0.25">
      <c r="B341" s="1"/>
      <c r="C341" s="3"/>
      <c r="D341" s="3"/>
      <c r="E341" s="3"/>
      <c r="F341" s="45"/>
      <c r="G341" s="4"/>
      <c r="H341" s="45"/>
      <c r="I341" s="4"/>
      <c r="J341" s="4"/>
      <c r="K341" s="4"/>
    </row>
    <row r="342" spans="2:11" ht="25.5" customHeight="1" x14ac:dyDescent="0.25">
      <c r="B342" s="153" t="s">
        <v>239</v>
      </c>
      <c r="C342" s="153"/>
      <c r="D342" s="153"/>
      <c r="E342" s="153"/>
      <c r="F342" s="66">
        <f>SUM(F313+F315)</f>
        <v>377481.20999999996</v>
      </c>
      <c r="G342" s="7">
        <f>SUM(G315+G313)</f>
        <v>351049</v>
      </c>
      <c r="H342" s="44">
        <f>SUM(H315+H313+H336)</f>
        <v>199825.14</v>
      </c>
      <c r="I342" s="7">
        <f>SUM(I315+I313+I336)</f>
        <v>393279.1</v>
      </c>
      <c r="J342" s="7">
        <f>SUM(J315+J313)</f>
        <v>369503</v>
      </c>
      <c r="K342" s="7">
        <f>SUM(K315+K313)</f>
        <v>382020.2</v>
      </c>
    </row>
    <row r="345" spans="2:11" ht="24.75" customHeight="1" x14ac:dyDescent="0.3">
      <c r="B345" s="193" t="s">
        <v>405</v>
      </c>
      <c r="C345" s="193"/>
      <c r="D345" s="193"/>
      <c r="E345" s="193"/>
      <c r="F345" s="189"/>
      <c r="G345" s="189"/>
      <c r="H345" s="189"/>
      <c r="I345" s="190">
        <v>393279</v>
      </c>
      <c r="J345" s="194"/>
      <c r="K345" s="189"/>
    </row>
    <row r="346" spans="2:11" x14ac:dyDescent="0.25">
      <c r="B346" s="179"/>
      <c r="C346" s="179"/>
      <c r="D346" s="179"/>
      <c r="E346" s="179"/>
      <c r="F346" s="179"/>
      <c r="G346" s="179"/>
      <c r="H346" s="179"/>
      <c r="I346" s="179"/>
      <c r="J346" s="179"/>
      <c r="K346" s="179"/>
    </row>
    <row r="347" spans="2:11" x14ac:dyDescent="0.25"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</row>
    <row r="348" spans="2:11" ht="15.75" thickBot="1" x14ac:dyDescent="0.3">
      <c r="B348" s="179"/>
      <c r="C348" s="179"/>
      <c r="D348" s="179"/>
      <c r="E348" s="179"/>
      <c r="F348" s="179"/>
      <c r="G348" s="179"/>
      <c r="H348" s="179"/>
      <c r="I348" s="179"/>
      <c r="J348" s="179"/>
      <c r="K348" s="179"/>
    </row>
    <row r="349" spans="2:11" x14ac:dyDescent="0.25">
      <c r="B349" s="179"/>
      <c r="C349" s="179"/>
      <c r="D349" s="179"/>
      <c r="E349" s="195" t="s">
        <v>410</v>
      </c>
      <c r="F349" s="196" t="s">
        <v>406</v>
      </c>
      <c r="G349" s="196" t="s">
        <v>407</v>
      </c>
      <c r="H349" s="197" t="s">
        <v>408</v>
      </c>
      <c r="I349" s="179"/>
      <c r="J349" s="179"/>
      <c r="K349" s="179"/>
    </row>
    <row r="350" spans="2:11" x14ac:dyDescent="0.25">
      <c r="B350" s="179"/>
      <c r="C350" s="179"/>
      <c r="D350" s="179"/>
      <c r="E350" s="198"/>
      <c r="F350" s="199"/>
      <c r="G350" s="199"/>
      <c r="H350" s="200"/>
      <c r="I350" s="179"/>
      <c r="J350" s="179"/>
      <c r="K350" s="179"/>
    </row>
    <row r="351" spans="2:11" ht="17.25" customHeight="1" x14ac:dyDescent="0.25">
      <c r="B351" s="179"/>
      <c r="C351" s="179"/>
      <c r="D351" s="179"/>
      <c r="E351" s="183" t="s">
        <v>409</v>
      </c>
      <c r="F351" s="177">
        <v>394029</v>
      </c>
      <c r="G351" s="177">
        <v>388279</v>
      </c>
      <c r="H351" s="184">
        <v>5750</v>
      </c>
      <c r="I351" s="179"/>
      <c r="J351" s="179"/>
      <c r="K351" s="179"/>
    </row>
    <row r="352" spans="2:11" ht="17.25" customHeight="1" x14ac:dyDescent="0.25">
      <c r="B352" s="179"/>
      <c r="C352" s="179"/>
      <c r="D352" s="179"/>
      <c r="E352" s="183" t="s">
        <v>411</v>
      </c>
      <c r="F352" s="177">
        <v>0</v>
      </c>
      <c r="G352" s="177">
        <v>5000</v>
      </c>
      <c r="H352" s="184">
        <v>-5000</v>
      </c>
      <c r="I352" s="179"/>
      <c r="J352" s="179"/>
      <c r="K352" s="179"/>
    </row>
    <row r="353" spans="2:11" ht="17.25" customHeight="1" x14ac:dyDescent="0.25">
      <c r="B353" s="179"/>
      <c r="C353" s="179"/>
      <c r="D353" s="179"/>
      <c r="E353" s="183" t="s">
        <v>412</v>
      </c>
      <c r="F353" s="177">
        <v>5000</v>
      </c>
      <c r="G353" s="177">
        <v>0</v>
      </c>
      <c r="H353" s="184">
        <v>5000</v>
      </c>
      <c r="I353" s="179"/>
      <c r="J353" s="179"/>
      <c r="K353" s="179"/>
    </row>
    <row r="354" spans="2:11" ht="30" customHeight="1" thickBot="1" x14ac:dyDescent="0.3">
      <c r="B354" s="179"/>
      <c r="C354" s="179"/>
      <c r="D354" s="179"/>
      <c r="E354" s="201" t="s">
        <v>413</v>
      </c>
      <c r="F354" s="202">
        <f>SUM(F351:F353)</f>
        <v>399029</v>
      </c>
      <c r="G354" s="202">
        <f>SUM(G351:G353)</f>
        <v>393279</v>
      </c>
      <c r="H354" s="203">
        <f>SUM(H351:H353)</f>
        <v>5750</v>
      </c>
      <c r="I354" s="179"/>
      <c r="J354" s="179"/>
      <c r="K354" s="179"/>
    </row>
    <row r="355" spans="2:11" x14ac:dyDescent="0.25">
      <c r="B355" s="179"/>
      <c r="C355" s="179"/>
      <c r="D355" s="179"/>
      <c r="E355" s="179"/>
      <c r="F355" s="179"/>
      <c r="G355" s="179"/>
      <c r="H355" s="179"/>
      <c r="I355" s="179"/>
      <c r="J355" s="179"/>
      <c r="K355" s="179"/>
    </row>
    <row r="356" spans="2:11" x14ac:dyDescent="0.25"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</row>
    <row r="357" spans="2:11" x14ac:dyDescent="0.25">
      <c r="B357" s="179"/>
      <c r="C357" s="179"/>
      <c r="D357" s="179"/>
      <c r="E357" s="179"/>
      <c r="F357" s="179"/>
      <c r="G357" s="179"/>
      <c r="H357" s="179"/>
      <c r="I357" s="179"/>
      <c r="J357" s="179"/>
      <c r="K357" s="179"/>
    </row>
    <row r="358" spans="2:11" x14ac:dyDescent="0.25">
      <c r="B358" s="179"/>
      <c r="C358" s="179"/>
      <c r="D358" s="179"/>
      <c r="E358" s="179"/>
      <c r="F358" s="179"/>
      <c r="G358" s="179"/>
      <c r="H358" s="179"/>
      <c r="I358" s="179"/>
      <c r="J358" s="179"/>
      <c r="K358" s="179"/>
    </row>
    <row r="359" spans="2:11" x14ac:dyDescent="0.25">
      <c r="B359" s="179"/>
      <c r="C359" s="179"/>
      <c r="D359" s="179"/>
      <c r="E359" s="179"/>
      <c r="F359" s="179"/>
      <c r="G359" s="179"/>
      <c r="H359" s="179"/>
      <c r="I359" s="179"/>
      <c r="J359" s="179"/>
      <c r="K359" s="179"/>
    </row>
    <row r="360" spans="2:11" x14ac:dyDescent="0.25">
      <c r="B360" s="179" t="s">
        <v>383</v>
      </c>
      <c r="C360" s="204"/>
      <c r="D360" s="204"/>
      <c r="E360" s="179"/>
      <c r="F360" s="179"/>
      <c r="G360" s="179"/>
      <c r="H360" s="179"/>
      <c r="I360" s="179"/>
      <c r="J360" s="179"/>
      <c r="K360" s="179"/>
    </row>
    <row r="361" spans="2:11" x14ac:dyDescent="0.25">
      <c r="B361" s="179" t="s">
        <v>384</v>
      </c>
      <c r="C361" s="179"/>
      <c r="D361" s="179"/>
      <c r="E361" s="179"/>
      <c r="F361" s="179"/>
      <c r="G361" s="179"/>
      <c r="H361" s="179"/>
      <c r="I361" s="179"/>
      <c r="J361" s="179"/>
      <c r="K361" s="179"/>
    </row>
    <row r="362" spans="2:11" x14ac:dyDescent="0.25">
      <c r="B362" s="179" t="s">
        <v>385</v>
      </c>
      <c r="C362" s="179"/>
      <c r="D362" s="179"/>
      <c r="E362" s="179"/>
      <c r="F362" s="179"/>
      <c r="G362" s="179"/>
      <c r="H362" s="179"/>
      <c r="I362" s="179"/>
      <c r="J362" s="179"/>
      <c r="K362" s="179"/>
    </row>
    <row r="363" spans="2:11" x14ac:dyDescent="0.25">
      <c r="B363" s="179"/>
      <c r="C363" s="179"/>
      <c r="D363" s="179"/>
      <c r="E363" s="179" t="s">
        <v>240</v>
      </c>
      <c r="F363" s="179"/>
      <c r="G363" s="179"/>
      <c r="H363" s="179"/>
      <c r="I363" s="179"/>
      <c r="J363" s="179"/>
      <c r="K363" s="179"/>
    </row>
    <row r="364" spans="2:11" x14ac:dyDescent="0.25">
      <c r="B364" s="179" t="s">
        <v>386</v>
      </c>
      <c r="C364" s="179"/>
      <c r="D364" s="179"/>
      <c r="E364" s="179"/>
      <c r="F364" s="179"/>
      <c r="G364" s="179"/>
      <c r="H364" s="179"/>
      <c r="I364" s="179"/>
      <c r="J364" s="179"/>
      <c r="K364" s="179"/>
    </row>
    <row r="365" spans="2:11" x14ac:dyDescent="0.25">
      <c r="B365" s="179"/>
      <c r="C365" s="179"/>
      <c r="D365" s="179"/>
      <c r="E365" s="179"/>
      <c r="F365" s="179"/>
      <c r="G365" s="179"/>
      <c r="H365" s="179"/>
      <c r="I365" s="179"/>
      <c r="J365" s="179"/>
      <c r="K365" s="179"/>
    </row>
    <row r="366" spans="2:11" x14ac:dyDescent="0.25">
      <c r="B366" s="179" t="s">
        <v>382</v>
      </c>
      <c r="C366" s="179"/>
      <c r="D366" s="179"/>
      <c r="E366" s="179"/>
      <c r="F366" s="179" t="s">
        <v>241</v>
      </c>
      <c r="G366" s="179"/>
      <c r="H366" s="179"/>
      <c r="I366" s="179"/>
      <c r="J366" s="179"/>
      <c r="K366" s="179"/>
    </row>
    <row r="367" spans="2:11" x14ac:dyDescent="0.25">
      <c r="B367" s="179"/>
      <c r="C367" s="179"/>
      <c r="D367" s="179"/>
      <c r="E367" s="179"/>
      <c r="F367" s="179" t="s">
        <v>242</v>
      </c>
      <c r="G367" s="179"/>
      <c r="H367" s="179"/>
      <c r="I367" s="179"/>
      <c r="J367" s="179"/>
      <c r="K367" s="179"/>
    </row>
    <row r="368" spans="2:11" x14ac:dyDescent="0.25">
      <c r="B368" s="179"/>
      <c r="C368" s="179"/>
      <c r="D368" s="179"/>
      <c r="E368" s="179"/>
      <c r="F368" s="179"/>
      <c r="G368" s="179"/>
      <c r="H368" s="179"/>
      <c r="I368" s="179"/>
      <c r="J368" s="179"/>
      <c r="K368" s="179"/>
    </row>
  </sheetData>
  <mergeCells count="26">
    <mergeCell ref="F3:F5"/>
    <mergeCell ref="B14:B32"/>
    <mergeCell ref="B249:B261"/>
    <mergeCell ref="B342:E342"/>
    <mergeCell ref="B306:E306"/>
    <mergeCell ref="B3:B5"/>
    <mergeCell ref="C3:C5"/>
    <mergeCell ref="E3:E5"/>
    <mergeCell ref="D3:D5"/>
    <mergeCell ref="B317:B322"/>
    <mergeCell ref="B323:B325"/>
    <mergeCell ref="B336:E336"/>
    <mergeCell ref="B338:B340"/>
    <mergeCell ref="C6:K8"/>
    <mergeCell ref="B121:B126"/>
    <mergeCell ref="G3:G5"/>
    <mergeCell ref="H3:H5"/>
    <mergeCell ref="I3:I5"/>
    <mergeCell ref="J3:J5"/>
    <mergeCell ref="K3:K5"/>
    <mergeCell ref="B345:E345"/>
    <mergeCell ref="I345:J345"/>
    <mergeCell ref="E349:E350"/>
    <mergeCell ref="F349:F350"/>
    <mergeCell ref="G349:G350"/>
    <mergeCell ref="H349:H350"/>
  </mergeCells>
  <pageMargins left="3.937007874015748E-2" right="3.937007874015748E-2" top="0.15748031496062992" bottom="0.1574803149606299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cp:lastPrinted>2014-11-25T08:48:08Z</cp:lastPrinted>
  <dcterms:created xsi:type="dcterms:W3CDTF">2014-11-12T08:11:51Z</dcterms:created>
  <dcterms:modified xsi:type="dcterms:W3CDTF">2014-11-25T08:56:32Z</dcterms:modified>
</cp:coreProperties>
</file>